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540" firstSheet="1" activeTab="1"/>
  </bookViews>
  <sheets>
    <sheet name="CDKOHSL" sheetId="1" state="hidden" r:id="rId1"/>
    <sheet name="说明" sheetId="2" r:id="rId2"/>
    <sheet name="100章" sheetId="3" r:id="rId3"/>
    <sheet name="200章" sheetId="4" r:id="rId4"/>
    <sheet name="300章" sheetId="5" r:id="rId5"/>
    <sheet name="400章" sheetId="6" r:id="rId6"/>
    <sheet name="700章" sheetId="7" r:id="rId7"/>
    <sheet name="800章" sheetId="8" r:id="rId8"/>
    <sheet name="900章" sheetId="9" r:id="rId9"/>
    <sheet name="暂估价" sheetId="10" r:id="rId10"/>
    <sheet name="汇总表" sheetId="11" r:id="rId11"/>
  </sheets>
  <definedNames>
    <definedName name="_xlnm.Print_Area" localSheetId="2">'100章'!$A$1:$F$30</definedName>
    <definedName name="_xlnm.Print_Area" localSheetId="7">'800章'!$A$1:$G$253</definedName>
    <definedName name="_xlnm.Print_Titles" localSheetId="2">'100章'!$2:$5</definedName>
    <definedName name="_xlnm.Print_Titles" localSheetId="3">'200章'!$1:$4</definedName>
    <definedName name="_xlnm.Print_Titles" localSheetId="4">'300章'!$1:$4</definedName>
    <definedName name="_xlnm.Print_Titles" localSheetId="5">'400章'!$1:$4</definedName>
    <definedName name="_xlnm.Print_Titles" localSheetId="6">'700章'!$1:$4</definedName>
    <definedName name="_xlnm.Print_Titles" localSheetId="7">'800章'!$1:$4</definedName>
    <definedName name="_xlnm.Print_Titles" localSheetId="8">'900章'!$1:$4</definedName>
  </definedNames>
  <calcPr fullCalcOnLoad="1" fullPrecision="0"/>
</workbook>
</file>

<file path=xl/sharedStrings.xml><?xml version="1.0" encoding="utf-8"?>
<sst xmlns="http://schemas.openxmlformats.org/spreadsheetml/2006/main" count="1738" uniqueCount="934">
  <si>
    <t>总额</t>
  </si>
  <si>
    <t>102-2</t>
  </si>
  <si>
    <t>103-4</t>
  </si>
  <si>
    <t>103-5</t>
  </si>
  <si>
    <t>103-1</t>
  </si>
  <si>
    <t>103-2</t>
  </si>
  <si>
    <t>103-3</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</si>
  <si>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</si>
  <si>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</si>
  <si>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</si>
  <si>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</si>
  <si>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</si>
  <si>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</si>
  <si>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</si>
  <si>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</si>
  <si>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</si>
  <si>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</si>
  <si>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</si>
  <si>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</si>
  <si>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</si>
  <si>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</si>
  <si>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</si>
  <si>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</si>
  <si>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</si>
  <si>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</si>
  <si>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</si>
  <si>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</si>
  <si>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</si>
  <si>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</si>
  <si>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102-4</t>
  </si>
  <si>
    <t>施工标准化</t>
  </si>
  <si>
    <t>105-1</t>
  </si>
  <si>
    <t>105-2</t>
  </si>
  <si>
    <t>105-3</t>
  </si>
  <si>
    <t>105-4</t>
  </si>
  <si>
    <t>105-5</t>
  </si>
  <si>
    <t>105-6</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</si>
  <si>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</si>
  <si>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</si>
  <si>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</si>
  <si>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</si>
  <si>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</si>
  <si>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</si>
  <si>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</si>
  <si>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</si>
  <si>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</si>
  <si>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</si>
  <si>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</si>
  <si>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</si>
  <si>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</si>
  <si>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</si>
  <si>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</si>
  <si>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</si>
  <si>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</si>
  <si>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</si>
  <si>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</si>
  <si>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</si>
  <si>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</si>
  <si>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</si>
  <si>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</si>
  <si>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</si>
  <si>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</si>
  <si>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施工驻地</t>
    </r>
  </si>
  <si>
    <r>
      <rPr>
        <sz val="10"/>
        <rFont val="宋体"/>
        <family val="0"/>
      </rPr>
      <t>工地试验室</t>
    </r>
  </si>
  <si>
    <r>
      <rPr>
        <sz val="10"/>
        <rFont val="宋体"/>
        <family val="0"/>
      </rPr>
      <t>拌和站</t>
    </r>
  </si>
  <si>
    <r>
      <rPr>
        <sz val="10"/>
        <rFont val="宋体"/>
        <family val="0"/>
      </rPr>
      <t>钢筋加工场</t>
    </r>
  </si>
  <si>
    <r>
      <rPr>
        <sz val="10"/>
        <rFont val="宋体"/>
        <family val="0"/>
      </rPr>
      <t>预制场</t>
    </r>
  </si>
  <si>
    <r>
      <rPr>
        <sz val="10"/>
        <rFont val="宋体"/>
        <family val="0"/>
      </rPr>
      <t>仓储存放地</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</si>
  <si>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</si>
  <si>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</si>
  <si>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</si>
  <si>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</si>
  <si>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</si>
  <si>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</si>
  <si>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</si>
  <si>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</si>
  <si>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</si>
  <si>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</si>
  <si>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0"/>
        <rFont val="黑体"/>
        <family val="3"/>
      </rP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</si>
  <si>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300</t>
    </r>
    <r>
      <rPr>
        <b/>
        <sz val="13"/>
        <rFont val="黑体"/>
        <family val="3"/>
      </rPr>
      <t>章</t>
    </r>
    <r>
      <rPr>
        <b/>
        <sz val="13"/>
        <rFont val="Arial"/>
        <family val="2"/>
      </rPr>
      <t xml:space="preserve"> </t>
    </r>
    <r>
      <rPr>
        <b/>
        <sz val="13"/>
        <rFont val="黑体"/>
        <family val="3"/>
      </rPr>
      <t>路面</t>
    </r>
  </si>
  <si>
    <r>
      <rPr>
        <b/>
        <sz val="10"/>
        <rFont val="黑体"/>
        <family val="3"/>
      </rPr>
      <t>清单</t>
    </r>
    <r>
      <rPr>
        <b/>
        <sz val="10"/>
        <rFont val="Arial"/>
        <family val="2"/>
      </rPr>
      <t xml:space="preserve">  </t>
    </r>
    <r>
      <rPr>
        <b/>
        <sz val="10"/>
        <rFont val="黑体"/>
        <family val="3"/>
      </rPr>
      <t>第</t>
    </r>
    <r>
      <rPr>
        <b/>
        <sz val="10"/>
        <rFont val="Arial"/>
        <family val="2"/>
      </rPr>
      <t>300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</si>
  <si>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400</t>
    </r>
    <r>
      <rPr>
        <b/>
        <sz val="13"/>
        <rFont val="黑体"/>
        <family val="3"/>
      </rPr>
      <t>章</t>
    </r>
    <r>
      <rPr>
        <b/>
        <sz val="13"/>
        <rFont val="Arial"/>
        <family val="2"/>
      </rPr>
      <t xml:space="preserve"> </t>
    </r>
    <r>
      <rPr>
        <b/>
        <sz val="13"/>
        <rFont val="黑体"/>
        <family val="3"/>
      </rPr>
      <t>桥梁、涵洞</t>
    </r>
  </si>
  <si>
    <r>
      <rPr>
        <b/>
        <sz val="10"/>
        <rFont val="黑体"/>
        <family val="3"/>
      </rPr>
      <t>清单</t>
    </r>
    <r>
      <rPr>
        <b/>
        <sz val="10"/>
        <rFont val="Arial"/>
        <family val="2"/>
      </rPr>
      <t xml:space="preserve">  </t>
    </r>
    <r>
      <rPr>
        <b/>
        <sz val="10"/>
        <rFont val="黑体"/>
        <family val="3"/>
      </rPr>
      <t>第</t>
    </r>
    <r>
      <rPr>
        <b/>
        <sz val="10"/>
        <rFont val="Arial"/>
        <family val="2"/>
      </rPr>
      <t>400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</si>
  <si>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700</t>
    </r>
    <r>
      <rPr>
        <b/>
        <sz val="13"/>
        <rFont val="黑体"/>
        <family val="3"/>
      </rPr>
      <t>章</t>
    </r>
    <r>
      <rPr>
        <b/>
        <sz val="13"/>
        <rFont val="Arial"/>
        <family val="2"/>
      </rPr>
      <t xml:space="preserve"> </t>
    </r>
    <r>
      <rPr>
        <b/>
        <sz val="13"/>
        <rFont val="黑体"/>
        <family val="3"/>
      </rPr>
      <t>绿化及环境保护设施</t>
    </r>
  </si>
  <si>
    <r>
      <rPr>
        <b/>
        <sz val="10"/>
        <rFont val="黑体"/>
        <family val="3"/>
      </rPr>
      <t>清单</t>
    </r>
    <r>
      <rPr>
        <b/>
        <sz val="10"/>
        <rFont val="Arial"/>
        <family val="2"/>
      </rPr>
      <t xml:space="preserve">  </t>
    </r>
    <r>
      <rPr>
        <b/>
        <sz val="10"/>
        <rFont val="黑体"/>
        <family val="3"/>
      </rPr>
      <t>第</t>
    </r>
    <r>
      <rPr>
        <b/>
        <sz val="10"/>
        <rFont val="Arial"/>
        <family val="2"/>
      </rPr>
      <t>700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</si>
  <si>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5.3 </t>
    </r>
    <r>
      <rPr>
        <b/>
        <sz val="16"/>
        <rFont val="黑体"/>
        <family val="3"/>
      </rPr>
      <t>暂估价表</t>
    </r>
  </si>
  <si>
    <r>
      <t>5.3.3</t>
    </r>
    <r>
      <rPr>
        <sz val="13"/>
        <rFont val="Arial"/>
        <family val="2"/>
      </rPr>
      <t xml:space="preserve"> </t>
    </r>
    <r>
      <rPr>
        <sz val="13"/>
        <rFont val="黑体"/>
        <family val="3"/>
      </rPr>
      <t>专业工程暂估价表</t>
    </r>
  </si>
  <si>
    <r>
      <rPr>
        <b/>
        <sz val="11"/>
        <rFont val="黑体"/>
        <family val="3"/>
      </rPr>
      <t>序号</t>
    </r>
  </si>
  <si>
    <r>
      <rPr>
        <b/>
        <sz val="11"/>
        <rFont val="黑体"/>
        <family val="3"/>
      </rPr>
      <t>专业工程名称</t>
    </r>
  </si>
  <si>
    <r>
      <rPr>
        <b/>
        <sz val="11"/>
        <rFont val="黑体"/>
        <family val="3"/>
      </rPr>
      <t>工程内容</t>
    </r>
  </si>
  <si>
    <r>
      <rPr>
        <b/>
        <sz val="11"/>
        <rFont val="黑体"/>
        <family val="3"/>
      </rPr>
      <t>金额</t>
    </r>
  </si>
  <si>
    <r>
      <rPr>
        <b/>
        <sz val="11"/>
        <rFont val="黑体"/>
        <family val="3"/>
      </rPr>
      <t>小</t>
    </r>
    <r>
      <rPr>
        <b/>
        <sz val="11"/>
        <rFont val="Arial"/>
        <family val="2"/>
      </rPr>
      <t xml:space="preserve">    </t>
    </r>
    <r>
      <rPr>
        <b/>
        <sz val="11"/>
        <rFont val="黑体"/>
        <family val="3"/>
      </rPr>
      <t>计</t>
    </r>
    <r>
      <rPr>
        <b/>
        <sz val="11"/>
        <rFont val="Arial"/>
        <family val="2"/>
      </rPr>
      <t xml:space="preserve">    </t>
    </r>
    <r>
      <rPr>
        <b/>
        <sz val="11"/>
        <rFont val="黑体"/>
        <family val="3"/>
      </rPr>
      <t>人民币</t>
    </r>
    <r>
      <rPr>
        <b/>
        <sz val="11"/>
        <rFont val="Arial"/>
        <family val="2"/>
      </rPr>
      <t>(</t>
    </r>
    <r>
      <rPr>
        <b/>
        <sz val="11"/>
        <rFont val="黑体"/>
        <family val="3"/>
      </rPr>
      <t>元</t>
    </r>
    <r>
      <rPr>
        <b/>
        <sz val="11"/>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</si>
  <si>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</si>
  <si>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</si>
  <si>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</si>
  <si>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t>货币单位：人民币元</t>
  </si>
  <si>
    <t>序号</t>
  </si>
  <si>
    <t>章次</t>
  </si>
  <si>
    <t>总则</t>
  </si>
  <si>
    <t>路基</t>
  </si>
  <si>
    <t>路面</t>
  </si>
  <si>
    <t>桥梁、涵洞</t>
  </si>
  <si>
    <t>隧道</t>
  </si>
  <si>
    <t>安全设施及预埋管线</t>
  </si>
  <si>
    <t>绿化及环境保护设施</t>
  </si>
  <si>
    <t>已包含在清单合计中的材料、工程设备、专业工程暂估价合计</t>
  </si>
  <si>
    <t>计日工合计</t>
  </si>
  <si>
    <r>
      <t xml:space="preserve">        2.1  </t>
    </r>
    <r>
      <rPr>
        <sz val="12"/>
        <rFont val="宋体"/>
        <family val="0"/>
      </rPr>
      <t xml:space="preserve">工程量清单中的每一子目（有数量）须填入单价或价格，且只允许有一个报价。
</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</si>
  <si>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</si>
  <si>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t>暂列金额（本项目不予考虑）</t>
  </si>
  <si>
    <r>
      <rPr>
        <sz val="10"/>
        <rFont val="宋体"/>
        <family val="0"/>
      </rPr>
      <t>安全生产费</t>
    </r>
    <r>
      <rPr>
        <b/>
        <sz val="10"/>
        <rFont val="Arial"/>
        <family val="2"/>
      </rPr>
      <t>(</t>
    </r>
    <r>
      <rPr>
        <b/>
        <sz val="10"/>
        <rFont val="宋体"/>
        <family val="0"/>
      </rPr>
      <t>按最高投标限价的</t>
    </r>
    <r>
      <rPr>
        <b/>
        <sz val="10"/>
        <rFont val="Arial"/>
        <family val="2"/>
      </rPr>
      <t>1.5%</t>
    </r>
    <r>
      <rPr>
        <b/>
        <sz val="10"/>
        <rFont val="宋体"/>
        <family val="0"/>
      </rPr>
      <t>计列</t>
    </r>
    <r>
      <rPr>
        <b/>
        <sz val="10"/>
        <rFont val="Arial"/>
        <family val="2"/>
      </rPr>
      <t>)</t>
    </r>
  </si>
  <si>
    <t>102-5</t>
  </si>
  <si>
    <t>103-6</t>
  </si>
  <si>
    <t>临时交通安全设施</t>
  </si>
  <si>
    <r>
      <rPr>
        <b/>
        <sz val="13"/>
        <rFont val="黑体"/>
        <family val="3"/>
      </rPr>
      <t>清单</t>
    </r>
    <r>
      <rPr>
        <b/>
        <sz val="13"/>
        <rFont val="Arial"/>
        <family val="2"/>
      </rPr>
      <t xml:space="preserve">  </t>
    </r>
    <r>
      <rPr>
        <b/>
        <sz val="13"/>
        <rFont val="黑体"/>
        <family val="3"/>
      </rPr>
      <t>第</t>
    </r>
    <r>
      <rPr>
        <b/>
        <sz val="13"/>
        <rFont val="Arial"/>
        <family val="2"/>
      </rPr>
      <t>800</t>
    </r>
    <r>
      <rPr>
        <b/>
        <sz val="13"/>
        <rFont val="黑体"/>
        <family val="3"/>
      </rPr>
      <t>章</t>
    </r>
    <r>
      <rPr>
        <b/>
        <sz val="13"/>
        <rFont val="Arial"/>
        <family val="2"/>
      </rPr>
      <t xml:space="preserve"> </t>
    </r>
    <r>
      <rPr>
        <b/>
        <sz val="13"/>
        <rFont val="黑体"/>
        <family val="3"/>
      </rPr>
      <t>机电工程</t>
    </r>
  </si>
  <si>
    <r>
      <rPr>
        <b/>
        <sz val="10"/>
        <rFont val="黑体"/>
        <family val="3"/>
      </rPr>
      <t>清单</t>
    </r>
    <r>
      <rPr>
        <b/>
        <sz val="10"/>
        <rFont val="Arial"/>
        <family val="2"/>
      </rPr>
      <t xml:space="preserve">  </t>
    </r>
    <r>
      <rPr>
        <b/>
        <sz val="10"/>
        <rFont val="黑体"/>
        <family val="3"/>
      </rPr>
      <t>第</t>
    </r>
    <r>
      <rPr>
        <b/>
        <sz val="10"/>
        <rFont val="Arial"/>
        <family val="2"/>
      </rPr>
      <t>800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</si>
  <si>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900</t>
    </r>
    <r>
      <rPr>
        <b/>
        <sz val="13"/>
        <rFont val="黑体"/>
        <family val="3"/>
      </rPr>
      <t>章</t>
    </r>
    <r>
      <rPr>
        <b/>
        <sz val="13"/>
        <rFont val="Arial"/>
        <family val="2"/>
      </rPr>
      <t xml:space="preserve"> </t>
    </r>
    <r>
      <rPr>
        <b/>
        <sz val="13"/>
        <rFont val="黑体"/>
        <family val="3"/>
      </rPr>
      <t>房建工程</t>
    </r>
  </si>
  <si>
    <r>
      <rPr>
        <b/>
        <sz val="10"/>
        <rFont val="黑体"/>
        <family val="3"/>
      </rPr>
      <t>清单</t>
    </r>
    <r>
      <rPr>
        <b/>
        <sz val="10"/>
        <rFont val="Arial"/>
        <family val="2"/>
      </rPr>
      <t xml:space="preserve">  </t>
    </r>
    <r>
      <rPr>
        <b/>
        <sz val="10"/>
        <rFont val="黑体"/>
        <family val="3"/>
      </rPr>
      <t>第</t>
    </r>
    <r>
      <rPr>
        <b/>
        <sz val="10"/>
        <rFont val="Arial"/>
        <family val="2"/>
      </rPr>
      <t>900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</si>
  <si>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机电工程</t>
  </si>
  <si>
    <t>房建工程</t>
  </si>
  <si>
    <r>
      <rPr>
        <sz val="11"/>
        <rFont val="宋体"/>
        <family val="0"/>
      </rPr>
      <t>第</t>
    </r>
    <r>
      <rPr>
        <sz val="11"/>
        <rFont val="Arial"/>
        <family val="2"/>
      </rPr>
      <t>100</t>
    </r>
    <r>
      <rPr>
        <sz val="11"/>
        <rFont val="宋体"/>
        <family val="0"/>
      </rPr>
      <t>章～</t>
    </r>
    <r>
      <rPr>
        <sz val="11"/>
        <rFont val="Arial"/>
        <family val="2"/>
      </rPr>
      <t>900</t>
    </r>
    <r>
      <rPr>
        <sz val="11"/>
        <rFont val="宋体"/>
        <family val="0"/>
      </rPr>
      <t>章清单合计</t>
    </r>
  </si>
  <si>
    <r>
      <rPr>
        <sz val="11"/>
        <rFont val="宋体"/>
        <family val="0"/>
      </rPr>
      <t>清单合计减去材料、工程设备、专业工程暂估价
合计（即</t>
    </r>
    <r>
      <rPr>
        <sz val="11"/>
        <rFont val="Arial"/>
        <family val="2"/>
      </rPr>
      <t>10-11=12</t>
    </r>
    <r>
      <rPr>
        <sz val="11"/>
        <rFont val="宋体"/>
        <family val="0"/>
      </rPr>
      <t>）</t>
    </r>
  </si>
  <si>
    <r>
      <rPr>
        <sz val="11"/>
        <rFont val="宋体"/>
        <family val="0"/>
      </rPr>
      <t>投标报价（即</t>
    </r>
    <r>
      <rPr>
        <sz val="11"/>
        <rFont val="Arial"/>
        <family val="2"/>
      </rPr>
      <t>10+13+14=15</t>
    </r>
    <r>
      <rPr>
        <sz val="11"/>
        <rFont val="宋体"/>
        <family val="0"/>
      </rPr>
      <t>）</t>
    </r>
  </si>
  <si>
    <r>
      <t>BIM</t>
    </r>
    <r>
      <rPr>
        <sz val="10"/>
        <rFont val="宋体"/>
        <family val="0"/>
      </rPr>
      <t>信息化综合管理系统</t>
    </r>
    <r>
      <rPr>
        <sz val="10"/>
        <rFont val="Arial"/>
        <family val="2"/>
      </rPr>
      <t>(</t>
    </r>
    <r>
      <rPr>
        <sz val="10"/>
        <rFont val="宋体"/>
        <family val="0"/>
      </rPr>
      <t>暂估价</t>
    </r>
    <r>
      <rPr>
        <sz val="10"/>
        <rFont val="Arial"/>
        <family val="2"/>
      </rPr>
      <t>)</t>
    </r>
  </si>
  <si>
    <r>
      <rPr>
        <sz val="10"/>
        <rFont val="宋体"/>
        <family val="0"/>
      </rPr>
      <t>信息化系统</t>
    </r>
    <r>
      <rPr>
        <sz val="10"/>
        <rFont val="Arial"/>
        <family val="2"/>
      </rPr>
      <t>(</t>
    </r>
    <r>
      <rPr>
        <sz val="10"/>
        <rFont val="宋体"/>
        <family val="0"/>
      </rPr>
      <t>暂估价</t>
    </r>
    <r>
      <rPr>
        <sz val="10"/>
        <rFont val="Arial"/>
        <family val="2"/>
      </rPr>
      <t>)</t>
    </r>
  </si>
  <si>
    <t>场地清理</t>
  </si>
  <si>
    <t>202-1</t>
  </si>
  <si>
    <t>清理与掘除</t>
  </si>
  <si>
    <t xml:space="preserve"> -a</t>
  </si>
  <si>
    <t>清理现场</t>
  </si>
  <si>
    <r>
      <t>m</t>
    </r>
    <r>
      <rPr>
        <vertAlign val="superscript"/>
        <sz val="10"/>
        <rFont val="Arial"/>
        <family val="2"/>
      </rPr>
      <t>2</t>
    </r>
  </si>
  <si>
    <t xml:space="preserve"> -b</t>
  </si>
  <si>
    <t>砍伐树木</t>
  </si>
  <si>
    <t>棵</t>
  </si>
  <si>
    <t xml:space="preserve"> -c</t>
  </si>
  <si>
    <t>挖除树根</t>
  </si>
  <si>
    <t xml:space="preserve"> -d</t>
  </si>
  <si>
    <r>
      <rPr>
        <sz val="10"/>
        <rFont val="宋体"/>
        <family val="0"/>
      </rPr>
      <t>清除边坡腐殖土</t>
    </r>
  </si>
  <si>
    <r>
      <t>m</t>
    </r>
    <r>
      <rPr>
        <vertAlign val="superscript"/>
        <sz val="10"/>
        <rFont val="Arial"/>
        <family val="2"/>
      </rPr>
      <t>3</t>
    </r>
  </si>
  <si>
    <t>202-2</t>
  </si>
  <si>
    <t>挖除旧路面</t>
  </si>
  <si>
    <r>
      <rPr>
        <sz val="10"/>
        <rFont val="宋体"/>
        <family val="0"/>
      </rPr>
      <t>沥青混凝土面层</t>
    </r>
  </si>
  <si>
    <r>
      <rPr>
        <sz val="10"/>
        <rFont val="宋体"/>
        <family val="0"/>
      </rPr>
      <t>基层、底基层</t>
    </r>
  </si>
  <si>
    <t xml:space="preserve"> -e</t>
  </si>
  <si>
    <r>
      <rPr>
        <sz val="10"/>
        <rFont val="宋体"/>
        <family val="0"/>
      </rPr>
      <t>垫层</t>
    </r>
  </si>
  <si>
    <t>202-3</t>
  </si>
  <si>
    <t>拆除结构物</t>
  </si>
  <si>
    <t>混凝土结构</t>
  </si>
  <si>
    <r>
      <t>m</t>
    </r>
    <r>
      <rPr>
        <vertAlign val="superscript"/>
        <sz val="10"/>
        <rFont val="宋体"/>
        <family val="0"/>
      </rPr>
      <t>3</t>
    </r>
  </si>
  <si>
    <t>砖、石及其他砌体结构</t>
  </si>
  <si>
    <t xml:space="preserve"> -d</t>
  </si>
  <si>
    <t>防撞护栏拆除</t>
  </si>
  <si>
    <t>m</t>
  </si>
  <si>
    <t>挖方路基</t>
  </si>
  <si>
    <t>203-1</t>
  </si>
  <si>
    <t>路基挖方</t>
  </si>
  <si>
    <t>挖土方</t>
  </si>
  <si>
    <t>挖石方</t>
  </si>
  <si>
    <t>挖除非适用材料(不含淤泥、岩盐、冻土)</t>
  </si>
  <si>
    <t>203-2</t>
  </si>
  <si>
    <t>改河、改渠、改路挖方</t>
  </si>
  <si>
    <t>203-3</t>
  </si>
  <si>
    <t>清理河道土方</t>
  </si>
  <si>
    <t>填方路基</t>
  </si>
  <si>
    <t>204-1</t>
  </si>
  <si>
    <r>
      <rPr>
        <sz val="10"/>
        <rFont val="宋体"/>
        <family val="0"/>
      </rPr>
      <t>路基填筑</t>
    </r>
    <r>
      <rPr>
        <sz val="10"/>
        <rFont val="Arial"/>
        <family val="2"/>
      </rPr>
      <t>(</t>
    </r>
    <r>
      <rPr>
        <sz val="10"/>
        <rFont val="宋体"/>
        <family val="0"/>
      </rPr>
      <t>包括填前压实</t>
    </r>
    <r>
      <rPr>
        <sz val="10"/>
        <rFont val="Arial"/>
        <family val="2"/>
      </rPr>
      <t>)</t>
    </r>
  </si>
  <si>
    <t>利用土方</t>
  </si>
  <si>
    <t>利用石方</t>
  </si>
  <si>
    <t>借土填方（含钢渣）</t>
  </si>
  <si>
    <t xml:space="preserve"> -h</t>
  </si>
  <si>
    <r>
      <rPr>
        <sz val="10"/>
        <rFont val="宋体"/>
        <family val="0"/>
      </rPr>
      <t>结构物台背回填砂砾</t>
    </r>
  </si>
  <si>
    <t xml:space="preserve"> -i</t>
  </si>
  <si>
    <t>锥坡及台前溜坡填土</t>
  </si>
  <si>
    <t xml:space="preserve"> -j</t>
  </si>
  <si>
    <r>
      <rPr>
        <sz val="10"/>
        <rFont val="宋体"/>
        <family val="0"/>
      </rPr>
      <t>砂砾封层</t>
    </r>
  </si>
  <si>
    <t xml:space="preserve"> -k</t>
  </si>
  <si>
    <r>
      <rPr>
        <sz val="10"/>
        <rFont val="宋体"/>
        <family val="0"/>
      </rPr>
      <t>借石填方</t>
    </r>
  </si>
  <si>
    <t>204-2</t>
  </si>
  <si>
    <t>改河、改渠、改路填筑</t>
  </si>
  <si>
    <t>借土填筑（含钢渣）</t>
  </si>
  <si>
    <t xml:space="preserve"> -f</t>
  </si>
  <si>
    <t>204-3</t>
  </si>
  <si>
    <r>
      <rPr>
        <sz val="10"/>
        <rFont val="宋体"/>
        <family val="0"/>
      </rPr>
      <t>气泡混合轻质土路堤</t>
    </r>
  </si>
  <si>
    <r>
      <rPr>
        <sz val="10"/>
        <rFont val="宋体"/>
        <family val="0"/>
      </rPr>
      <t>气泡混合轻质土</t>
    </r>
  </si>
  <si>
    <r>
      <rPr>
        <sz val="10"/>
        <rFont val="宋体"/>
        <family val="0"/>
      </rPr>
      <t>面板</t>
    </r>
  </si>
  <si>
    <t xml:space="preserve"> -b-1</t>
  </si>
  <si>
    <r>
      <t>C25</t>
    </r>
    <r>
      <rPr>
        <sz val="10"/>
        <rFont val="宋体"/>
        <family val="0"/>
      </rPr>
      <t>预制混凝土</t>
    </r>
  </si>
  <si>
    <t xml:space="preserve"> -b-2</t>
  </si>
  <si>
    <r>
      <rPr>
        <sz val="10"/>
        <rFont val="宋体"/>
        <family val="0"/>
      </rPr>
      <t>光圆钢筋</t>
    </r>
    <r>
      <rPr>
        <sz val="10"/>
        <rFont val="Arial"/>
        <family val="2"/>
      </rPr>
      <t>(HPB235</t>
    </r>
    <r>
      <rPr>
        <sz val="10"/>
        <rFont val="宋体"/>
        <family val="0"/>
      </rPr>
      <t>、</t>
    </r>
    <r>
      <rPr>
        <sz val="10"/>
        <rFont val="Arial"/>
        <family val="2"/>
      </rPr>
      <t>HPB300)</t>
    </r>
  </si>
  <si>
    <t>kg</t>
  </si>
  <si>
    <r>
      <rPr>
        <sz val="10"/>
        <rFont val="宋体"/>
        <family val="0"/>
      </rPr>
      <t>基础</t>
    </r>
  </si>
  <si>
    <t xml:space="preserve"> -c-1</t>
  </si>
  <si>
    <r>
      <t>C25</t>
    </r>
    <r>
      <rPr>
        <sz val="10"/>
        <rFont val="宋体"/>
        <family val="0"/>
      </rPr>
      <t>混凝土</t>
    </r>
  </si>
  <si>
    <t xml:space="preserve"> -c-2</t>
  </si>
  <si>
    <t xml:space="preserve"> -c-3</t>
  </si>
  <si>
    <r>
      <rPr>
        <sz val="10"/>
        <rFont val="宋体"/>
        <family val="0"/>
      </rPr>
      <t>带肋钢筋</t>
    </r>
    <r>
      <rPr>
        <sz val="10"/>
        <rFont val="Arial"/>
        <family val="2"/>
      </rPr>
      <t>(HRB335</t>
    </r>
    <r>
      <rPr>
        <sz val="10"/>
        <rFont val="宋体"/>
        <family val="0"/>
      </rPr>
      <t>、</t>
    </r>
    <r>
      <rPr>
        <sz val="10"/>
        <rFont val="Arial"/>
        <family val="2"/>
      </rPr>
      <t>HRB400)</t>
    </r>
  </si>
  <si>
    <t xml:space="preserve"> -c-4</t>
  </si>
  <si>
    <r>
      <t>M10</t>
    </r>
    <r>
      <rPr>
        <sz val="10"/>
        <rFont val="宋体"/>
        <family val="0"/>
      </rPr>
      <t>浆砌片石</t>
    </r>
  </si>
  <si>
    <r>
      <rPr>
        <sz val="10"/>
        <rFont val="宋体"/>
        <family val="0"/>
      </rPr>
      <t>砂砾整平层</t>
    </r>
  </si>
  <si>
    <r>
      <rPr>
        <sz val="10"/>
        <rFont val="宋体"/>
        <family val="0"/>
      </rPr>
      <t>锥坡</t>
    </r>
  </si>
  <si>
    <t xml:space="preserve"> -e-1</t>
  </si>
  <si>
    <t xml:space="preserve"> -e-2</t>
  </si>
  <si>
    <r>
      <rPr>
        <sz val="10"/>
        <rFont val="宋体"/>
        <family val="0"/>
      </rPr>
      <t>填土</t>
    </r>
  </si>
  <si>
    <t>特殊地区路基处理</t>
  </si>
  <si>
    <t>205-1</t>
  </si>
  <si>
    <t>软土地基处理</t>
  </si>
  <si>
    <t>垫层</t>
  </si>
  <si>
    <t>砂砾垫层</t>
  </si>
  <si>
    <r>
      <rPr>
        <sz val="10"/>
        <rFont val="宋体"/>
        <family val="0"/>
      </rPr>
      <t>石渣垫层</t>
    </r>
  </si>
  <si>
    <t xml:space="preserve"> -d-3</t>
  </si>
  <si>
    <t>土工格栅</t>
  </si>
  <si>
    <t xml:space="preserve"> -n</t>
  </si>
  <si>
    <t>强夯及强夯置换</t>
  </si>
  <si>
    <t xml:space="preserve"> -n-1</t>
  </si>
  <si>
    <t>强夯</t>
  </si>
  <si>
    <t xml:space="preserve"> -o</t>
  </si>
  <si>
    <r>
      <rPr>
        <sz val="10"/>
        <rFont val="宋体"/>
        <family val="0"/>
      </rPr>
      <t>翻挖回填土方</t>
    </r>
  </si>
  <si>
    <t>坡面排水</t>
  </si>
  <si>
    <t>207-1</t>
  </si>
  <si>
    <t>边沟</t>
  </si>
  <si>
    <t>207-2</t>
  </si>
  <si>
    <t>排水沟</t>
  </si>
  <si>
    <t>207-4</t>
  </si>
  <si>
    <t>跌水与急流槽</t>
  </si>
  <si>
    <t>207-11</t>
  </si>
  <si>
    <r>
      <rPr>
        <sz val="10"/>
        <rFont val="宋体"/>
        <family val="0"/>
      </rPr>
      <t>事故缓冲池</t>
    </r>
  </si>
  <si>
    <r>
      <rPr>
        <sz val="10"/>
        <rFont val="宋体"/>
        <family val="0"/>
      </rPr>
      <t>个</t>
    </r>
  </si>
  <si>
    <t>207-12</t>
  </si>
  <si>
    <r>
      <rPr>
        <sz val="10"/>
        <rFont val="宋体"/>
        <family val="0"/>
      </rPr>
      <t>土质挡水埝</t>
    </r>
  </si>
  <si>
    <r>
      <rPr>
        <sz val="10"/>
        <rFont val="宋体"/>
        <family val="0"/>
      </rPr>
      <t>护坡、护面墙</t>
    </r>
  </si>
  <si>
    <t>208-1</t>
  </si>
  <si>
    <t>护坡垫层</t>
  </si>
  <si>
    <t>208-3</t>
  </si>
  <si>
    <t>浆砌片石护坡</t>
  </si>
  <si>
    <r>
      <t>M10</t>
    </r>
    <r>
      <rPr>
        <sz val="10"/>
        <rFont val="宋体"/>
        <family val="0"/>
      </rPr>
      <t>满铺浆砌片石护坡</t>
    </r>
  </si>
  <si>
    <t>208-4</t>
  </si>
  <si>
    <t>混凝土护坡</t>
  </si>
  <si>
    <r>
      <t>C20</t>
    </r>
    <r>
      <rPr>
        <sz val="10"/>
        <rFont val="宋体"/>
        <family val="0"/>
      </rPr>
      <t>现浇混凝土满铺护坡</t>
    </r>
  </si>
  <si>
    <t>混凝土预制件满铺护坡</t>
  </si>
  <si>
    <t xml:space="preserve"> -b-1</t>
  </si>
  <si>
    <r>
      <t>C25</t>
    </r>
    <r>
      <rPr>
        <sz val="10"/>
        <rFont val="宋体"/>
        <family val="0"/>
      </rPr>
      <t>混凝土</t>
    </r>
  </si>
  <si>
    <t xml:space="preserve"> -b-2</t>
  </si>
  <si>
    <r>
      <t>C30</t>
    </r>
    <r>
      <rPr>
        <sz val="10"/>
        <rFont val="宋体"/>
        <family val="0"/>
      </rPr>
      <t>混凝土</t>
    </r>
  </si>
  <si>
    <r>
      <t>C30</t>
    </r>
    <r>
      <rPr>
        <sz val="10"/>
        <rFont val="宋体"/>
        <family val="0"/>
      </rPr>
      <t>混凝土预制块拱形骨架护坡</t>
    </r>
  </si>
  <si>
    <r>
      <t>C25</t>
    </r>
    <r>
      <rPr>
        <sz val="10"/>
        <rFont val="宋体"/>
        <family val="0"/>
      </rPr>
      <t>现浇混凝土</t>
    </r>
  </si>
  <si>
    <t>208-5</t>
  </si>
  <si>
    <r>
      <rPr>
        <sz val="10"/>
        <rFont val="宋体"/>
        <family val="0"/>
      </rPr>
      <t>护面墙</t>
    </r>
  </si>
  <si>
    <r>
      <t>M10</t>
    </r>
    <r>
      <rPr>
        <sz val="10"/>
        <rFont val="宋体"/>
        <family val="0"/>
      </rPr>
      <t>浆砌片石护面墙</t>
    </r>
  </si>
  <si>
    <t>挡土墙、围墙</t>
  </si>
  <si>
    <t>209-1</t>
  </si>
  <si>
    <r>
      <rPr>
        <sz val="10"/>
        <rFont val="宋体"/>
        <family val="0"/>
      </rPr>
      <t>碎石垫层</t>
    </r>
  </si>
  <si>
    <r>
      <t>C15</t>
    </r>
    <r>
      <rPr>
        <sz val="10"/>
        <rFont val="宋体"/>
        <family val="0"/>
      </rPr>
      <t>混凝土垫层</t>
    </r>
  </si>
  <si>
    <t>209-2</t>
  </si>
  <si>
    <t>基础</t>
  </si>
  <si>
    <r>
      <t>C30</t>
    </r>
    <r>
      <rPr>
        <sz val="10"/>
        <rFont val="宋体"/>
        <family val="0"/>
      </rPr>
      <t>混凝土</t>
    </r>
  </si>
  <si>
    <t>209-3</t>
  </si>
  <si>
    <t>砌体挡土墙</t>
  </si>
  <si>
    <t xml:space="preserve">     -a</t>
  </si>
  <si>
    <r>
      <rPr>
        <sz val="10"/>
        <rFont val="宋体"/>
        <family val="0"/>
      </rPr>
      <t>锥坡填土方</t>
    </r>
  </si>
  <si>
    <t>209-5</t>
  </si>
  <si>
    <t>混凝土挡土墙</t>
  </si>
  <si>
    <r>
      <rPr>
        <sz val="10"/>
        <rFont val="宋体"/>
        <family val="0"/>
      </rPr>
      <t>混凝土</t>
    </r>
  </si>
  <si>
    <t xml:space="preserve"> -a-1</t>
  </si>
  <si>
    <t xml:space="preserve"> -a-2</t>
  </si>
  <si>
    <r>
      <t>C40</t>
    </r>
    <r>
      <rPr>
        <sz val="10"/>
        <rFont val="宋体"/>
        <family val="0"/>
      </rPr>
      <t>混凝土</t>
    </r>
  </si>
  <si>
    <t>带肋钢筋(HRB335、HRB400)</t>
  </si>
  <si>
    <t>kg</t>
  </si>
  <si>
    <t>河道防护</t>
  </si>
  <si>
    <t>215-1</t>
  </si>
  <si>
    <t>河床铺砌</t>
  </si>
  <si>
    <t>215-2</t>
  </si>
  <si>
    <t>导流设施(护岸墙、顺坝、丁坝、调水坝、锥坡)</t>
  </si>
  <si>
    <r>
      <t>M10</t>
    </r>
    <r>
      <rPr>
        <sz val="10"/>
        <rFont val="宋体"/>
        <family val="0"/>
      </rPr>
      <t>浆砌片石</t>
    </r>
  </si>
  <si>
    <t>混凝土</t>
  </si>
  <si>
    <r>
      <t>C20</t>
    </r>
    <r>
      <rPr>
        <sz val="10"/>
        <rFont val="宋体"/>
        <family val="0"/>
      </rPr>
      <t>预制混凝土六棱砖</t>
    </r>
  </si>
  <si>
    <r>
      <t>C30</t>
    </r>
    <r>
      <rPr>
        <sz val="10"/>
        <rFont val="宋体"/>
        <family val="0"/>
      </rPr>
      <t>预制混凝土</t>
    </r>
  </si>
  <si>
    <r>
      <rPr>
        <sz val="10"/>
        <rFont val="宋体"/>
        <family val="0"/>
      </rPr>
      <t>青山装备制造园区排水工程</t>
    </r>
  </si>
  <si>
    <t>216-1</t>
  </si>
  <si>
    <r>
      <rPr>
        <sz val="10"/>
        <rFont val="宋体"/>
        <family val="0"/>
      </rPr>
      <t>雨水管</t>
    </r>
  </si>
  <si>
    <r>
      <rPr>
        <sz val="10"/>
        <rFont val="宋体"/>
        <family val="0"/>
      </rPr>
      <t>钢筋混凝土管（</t>
    </r>
    <r>
      <rPr>
        <sz val="10"/>
        <rFont val="Arial"/>
        <family val="2"/>
      </rPr>
      <t>Φ300</t>
    </r>
    <r>
      <rPr>
        <sz val="10"/>
        <rFont val="宋体"/>
        <family val="0"/>
      </rPr>
      <t>）</t>
    </r>
  </si>
  <si>
    <t>m</t>
  </si>
  <si>
    <r>
      <rPr>
        <sz val="10"/>
        <rFont val="宋体"/>
        <family val="0"/>
      </rPr>
      <t>钢筋混凝土管（</t>
    </r>
    <r>
      <rPr>
        <sz val="10"/>
        <rFont val="Arial"/>
        <family val="2"/>
      </rPr>
      <t>Φ600</t>
    </r>
    <r>
      <rPr>
        <sz val="10"/>
        <rFont val="宋体"/>
        <family val="0"/>
      </rPr>
      <t>）</t>
    </r>
  </si>
  <si>
    <r>
      <rPr>
        <sz val="10"/>
        <rFont val="宋体"/>
        <family val="0"/>
      </rPr>
      <t>钢筋混凝土管（</t>
    </r>
    <r>
      <rPr>
        <sz val="10"/>
        <rFont val="Arial"/>
        <family val="2"/>
      </rPr>
      <t>Φ1000</t>
    </r>
    <r>
      <rPr>
        <sz val="10"/>
        <rFont val="宋体"/>
        <family val="0"/>
      </rPr>
      <t>）</t>
    </r>
  </si>
  <si>
    <r>
      <rPr>
        <sz val="10"/>
        <rFont val="宋体"/>
        <family val="0"/>
      </rPr>
      <t>钢筋混凝土管（</t>
    </r>
    <r>
      <rPr>
        <sz val="10"/>
        <rFont val="Arial"/>
        <family val="2"/>
      </rPr>
      <t>Φ1200</t>
    </r>
    <r>
      <rPr>
        <sz val="10"/>
        <rFont val="宋体"/>
        <family val="0"/>
      </rPr>
      <t>）</t>
    </r>
  </si>
  <si>
    <r>
      <rPr>
        <sz val="10"/>
        <rFont val="宋体"/>
        <family val="0"/>
      </rPr>
      <t>检查井（</t>
    </r>
    <r>
      <rPr>
        <sz val="10"/>
        <rFont val="Arial"/>
        <family val="2"/>
      </rPr>
      <t>Φ1000</t>
    </r>
    <r>
      <rPr>
        <sz val="10"/>
        <rFont val="宋体"/>
        <family val="0"/>
      </rPr>
      <t>）</t>
    </r>
  </si>
  <si>
    <r>
      <rPr>
        <sz val="10"/>
        <rFont val="宋体"/>
        <family val="0"/>
      </rPr>
      <t>座</t>
    </r>
  </si>
  <si>
    <r>
      <rPr>
        <sz val="10"/>
        <rFont val="宋体"/>
        <family val="0"/>
      </rPr>
      <t>检查井（</t>
    </r>
    <r>
      <rPr>
        <sz val="10"/>
        <rFont val="Arial"/>
        <family val="2"/>
      </rPr>
      <t>Φ1500</t>
    </r>
    <r>
      <rPr>
        <sz val="10"/>
        <rFont val="宋体"/>
        <family val="0"/>
      </rPr>
      <t>）</t>
    </r>
  </si>
  <si>
    <t xml:space="preserve"> -g</t>
  </si>
  <si>
    <r>
      <rPr>
        <sz val="10"/>
        <rFont val="宋体"/>
        <family val="0"/>
      </rPr>
      <t>检查井（</t>
    </r>
    <r>
      <rPr>
        <sz val="10"/>
        <rFont val="Arial"/>
        <family val="2"/>
      </rPr>
      <t>1500×1100</t>
    </r>
    <r>
      <rPr>
        <sz val="10"/>
        <rFont val="宋体"/>
        <family val="0"/>
      </rPr>
      <t>）</t>
    </r>
  </si>
  <si>
    <r>
      <rPr>
        <sz val="10"/>
        <rFont val="宋体"/>
        <family val="0"/>
      </rPr>
      <t>检查井（</t>
    </r>
    <r>
      <rPr>
        <sz val="10"/>
        <rFont val="Arial"/>
        <family val="2"/>
      </rPr>
      <t>2200×2200</t>
    </r>
    <r>
      <rPr>
        <sz val="10"/>
        <rFont val="宋体"/>
        <family val="0"/>
      </rPr>
      <t>）</t>
    </r>
  </si>
  <si>
    <t xml:space="preserve"> -i</t>
  </si>
  <si>
    <r>
      <rPr>
        <sz val="10"/>
        <rFont val="宋体"/>
        <family val="0"/>
      </rPr>
      <t>检查井（</t>
    </r>
    <r>
      <rPr>
        <sz val="10"/>
        <rFont val="Arial"/>
        <family val="2"/>
      </rPr>
      <t>3300×2480</t>
    </r>
    <r>
      <rPr>
        <sz val="10"/>
        <rFont val="宋体"/>
        <family val="0"/>
      </rPr>
      <t>）</t>
    </r>
  </si>
  <si>
    <r>
      <rPr>
        <sz val="10"/>
        <rFont val="宋体"/>
        <family val="0"/>
      </rPr>
      <t>检查井（</t>
    </r>
    <r>
      <rPr>
        <sz val="10"/>
        <rFont val="Arial"/>
        <family val="2"/>
      </rPr>
      <t>B=1500</t>
    </r>
    <r>
      <rPr>
        <sz val="10"/>
        <rFont val="宋体"/>
        <family val="0"/>
      </rPr>
      <t>）</t>
    </r>
  </si>
  <si>
    <r>
      <rPr>
        <sz val="10"/>
        <rFont val="宋体"/>
        <family val="0"/>
      </rPr>
      <t>雨水口（</t>
    </r>
    <r>
      <rPr>
        <sz val="10"/>
        <rFont val="Arial"/>
        <family val="2"/>
      </rPr>
      <t>700×400</t>
    </r>
    <r>
      <rPr>
        <sz val="10"/>
        <rFont val="宋体"/>
        <family val="0"/>
      </rPr>
      <t>）</t>
    </r>
  </si>
  <si>
    <t>216-2</t>
  </si>
  <si>
    <r>
      <rPr>
        <sz val="10"/>
        <rFont val="宋体"/>
        <family val="0"/>
      </rPr>
      <t>污水管</t>
    </r>
  </si>
  <si>
    <r>
      <rPr>
        <sz val="10"/>
        <rFont val="宋体"/>
        <family val="0"/>
      </rPr>
      <t>钢筋混凝土管（</t>
    </r>
    <r>
      <rPr>
        <sz val="10"/>
        <rFont val="Arial"/>
        <family val="2"/>
      </rPr>
      <t>Φ400</t>
    </r>
    <r>
      <rPr>
        <sz val="10"/>
        <rFont val="宋体"/>
        <family val="0"/>
      </rPr>
      <t>）</t>
    </r>
  </si>
  <si>
    <r>
      <rPr>
        <sz val="10"/>
        <rFont val="宋体"/>
        <family val="0"/>
      </rPr>
      <t>钢筋混凝土管（</t>
    </r>
    <r>
      <rPr>
        <sz val="10"/>
        <rFont val="Arial"/>
        <family val="2"/>
      </rPr>
      <t>Φ500</t>
    </r>
    <r>
      <rPr>
        <sz val="10"/>
        <rFont val="宋体"/>
        <family val="0"/>
      </rPr>
      <t>）</t>
    </r>
  </si>
  <si>
    <r>
      <rPr>
        <sz val="10"/>
        <rFont val="宋体"/>
        <family val="0"/>
      </rPr>
      <t>钢筋混凝土管（</t>
    </r>
    <r>
      <rPr>
        <sz val="10"/>
        <rFont val="Arial"/>
        <family val="2"/>
      </rPr>
      <t>Φ600</t>
    </r>
    <r>
      <rPr>
        <sz val="10"/>
        <rFont val="宋体"/>
        <family val="0"/>
      </rPr>
      <t>）</t>
    </r>
    <r>
      <rPr>
        <sz val="10"/>
        <rFont val="Arial"/>
        <family val="2"/>
      </rPr>
      <t>(II</t>
    </r>
    <r>
      <rPr>
        <sz val="10"/>
        <rFont val="宋体"/>
        <family val="0"/>
      </rPr>
      <t>级）</t>
    </r>
  </si>
  <si>
    <r>
      <rPr>
        <sz val="10"/>
        <rFont val="宋体"/>
        <family val="0"/>
      </rPr>
      <t>钢筋混凝土管（</t>
    </r>
    <r>
      <rPr>
        <sz val="10"/>
        <rFont val="Arial"/>
        <family val="2"/>
      </rPr>
      <t>Φ600</t>
    </r>
    <r>
      <rPr>
        <sz val="10"/>
        <rFont val="宋体"/>
        <family val="0"/>
      </rPr>
      <t>）</t>
    </r>
    <r>
      <rPr>
        <sz val="10"/>
        <rFont val="Arial"/>
        <family val="2"/>
      </rPr>
      <t>(III</t>
    </r>
    <r>
      <rPr>
        <sz val="10"/>
        <rFont val="宋体"/>
        <family val="0"/>
      </rPr>
      <t>级）</t>
    </r>
  </si>
  <si>
    <r>
      <rPr>
        <sz val="10"/>
        <rFont val="宋体"/>
        <family val="0"/>
      </rPr>
      <t>钢筋混凝土管（</t>
    </r>
    <r>
      <rPr>
        <sz val="10"/>
        <rFont val="Arial"/>
        <family val="2"/>
      </rPr>
      <t>Φ800</t>
    </r>
    <r>
      <rPr>
        <sz val="10"/>
        <rFont val="宋体"/>
        <family val="0"/>
      </rPr>
      <t>）</t>
    </r>
  </si>
  <si>
    <r>
      <rPr>
        <sz val="10"/>
        <rFont val="宋体"/>
        <family val="0"/>
      </rPr>
      <t>检查井（</t>
    </r>
    <r>
      <rPr>
        <sz val="10"/>
        <rFont val="Arial"/>
        <family val="2"/>
      </rPr>
      <t>Φ1250</t>
    </r>
    <r>
      <rPr>
        <sz val="10"/>
        <rFont val="宋体"/>
        <family val="0"/>
      </rPr>
      <t>）</t>
    </r>
  </si>
  <si>
    <t>302-2</t>
  </si>
  <si>
    <r>
      <rPr>
        <sz val="10"/>
        <rFont val="宋体"/>
        <family val="0"/>
      </rPr>
      <t>砂砾封层、防冻功能层</t>
    </r>
  </si>
  <si>
    <r>
      <rPr>
        <sz val="10"/>
        <rFont val="宋体"/>
        <family val="0"/>
      </rPr>
      <t>厚</t>
    </r>
    <r>
      <rPr>
        <sz val="10"/>
        <rFont val="Arial"/>
        <family val="2"/>
      </rPr>
      <t>200mm</t>
    </r>
  </si>
  <si>
    <t>水泥稳定土底基层、基层</t>
  </si>
  <si>
    <t>304-1</t>
  </si>
  <si>
    <r>
      <rPr>
        <sz val="10"/>
        <rFont val="宋体"/>
        <family val="0"/>
      </rPr>
      <t>水泥稳定级配碎石底基层</t>
    </r>
  </si>
  <si>
    <r>
      <rPr>
        <sz val="10"/>
        <rFont val="宋体"/>
        <family val="0"/>
      </rPr>
      <t>厚</t>
    </r>
    <r>
      <rPr>
        <sz val="10"/>
        <rFont val="Arial"/>
        <family val="2"/>
      </rPr>
      <t>320mm</t>
    </r>
  </si>
  <si>
    <t>304-3</t>
  </si>
  <si>
    <r>
      <rPr>
        <sz val="10"/>
        <rFont val="宋体"/>
        <family val="0"/>
      </rPr>
      <t>水泥稳定级配碎石基层</t>
    </r>
  </si>
  <si>
    <r>
      <rPr>
        <sz val="10"/>
        <rFont val="宋体"/>
        <family val="0"/>
      </rPr>
      <t>找平层，厚</t>
    </r>
    <r>
      <rPr>
        <sz val="10"/>
        <rFont val="Arial"/>
        <family val="2"/>
      </rPr>
      <t>100mm</t>
    </r>
  </si>
  <si>
    <t>透层和黏层</t>
  </si>
  <si>
    <t>308-1</t>
  </si>
  <si>
    <t>透层</t>
  </si>
  <si>
    <t>308-2</t>
  </si>
  <si>
    <t>黏层</t>
  </si>
  <si>
    <r>
      <rPr>
        <sz val="10"/>
        <rFont val="宋体"/>
        <family val="0"/>
      </rPr>
      <t>沥青表面处置与封层</t>
    </r>
  </si>
  <si>
    <t>310-2</t>
  </si>
  <si>
    <r>
      <rPr>
        <sz val="10"/>
        <rFont val="宋体"/>
        <family val="0"/>
      </rPr>
      <t>下封层</t>
    </r>
  </si>
  <si>
    <t>改性沥青及改性沥青混合料</t>
  </si>
  <si>
    <t>311-2</t>
  </si>
  <si>
    <t>中粒式改性沥青混合料路面</t>
  </si>
  <si>
    <r>
      <rPr>
        <sz val="10"/>
        <rFont val="宋体"/>
        <family val="0"/>
      </rPr>
      <t>厚</t>
    </r>
    <r>
      <rPr>
        <sz val="10"/>
        <rFont val="Arial"/>
        <family val="2"/>
      </rPr>
      <t>30mm</t>
    </r>
  </si>
  <si>
    <r>
      <t>m</t>
    </r>
    <r>
      <rPr>
        <vertAlign val="superscript"/>
        <sz val="10"/>
        <rFont val="Arial"/>
        <family val="2"/>
      </rPr>
      <t>2</t>
    </r>
  </si>
  <si>
    <r>
      <rPr>
        <sz val="10"/>
        <rFont val="宋体"/>
        <family val="0"/>
      </rPr>
      <t>厚</t>
    </r>
    <r>
      <rPr>
        <sz val="10"/>
        <rFont val="Arial"/>
        <family val="2"/>
      </rPr>
      <t>50mm</t>
    </r>
  </si>
  <si>
    <t>311-4</t>
  </si>
  <si>
    <r>
      <rPr>
        <sz val="10"/>
        <rFont val="宋体"/>
        <family val="0"/>
      </rPr>
      <t>粗粒式改性沥青混合料路面</t>
    </r>
  </si>
  <si>
    <r>
      <rPr>
        <sz val="10"/>
        <rFont val="宋体"/>
        <family val="0"/>
      </rPr>
      <t>厚</t>
    </r>
    <r>
      <rPr>
        <sz val="10"/>
        <rFont val="Arial"/>
        <family val="2"/>
      </rPr>
      <t>60mm</t>
    </r>
  </si>
  <si>
    <r>
      <rPr>
        <sz val="10"/>
        <rFont val="宋体"/>
        <family val="0"/>
      </rPr>
      <t>厚</t>
    </r>
    <r>
      <rPr>
        <sz val="10"/>
        <rFont val="Arial"/>
        <family val="2"/>
      </rPr>
      <t>70mm</t>
    </r>
  </si>
  <si>
    <t>311-5</t>
  </si>
  <si>
    <t>中粒式胶粉复合改性沥青混合料路面</t>
  </si>
  <si>
    <t>311-6</t>
  </si>
  <si>
    <t>粗粒式胶粉复合改性沥青混合料路面</t>
  </si>
  <si>
    <t>水泥混凝土面板</t>
  </si>
  <si>
    <t>312-1</t>
  </si>
  <si>
    <r>
      <rPr>
        <sz val="10"/>
        <rFont val="宋体"/>
        <family val="0"/>
      </rPr>
      <t>厚</t>
    </r>
    <r>
      <rPr>
        <sz val="10"/>
        <rFont val="Arial"/>
        <family val="2"/>
      </rPr>
      <t>280mm</t>
    </r>
  </si>
  <si>
    <t>312-2</t>
  </si>
  <si>
    <t xml:space="preserve">钢筋 </t>
  </si>
  <si>
    <r>
      <rPr>
        <sz val="10"/>
        <rFont val="宋体"/>
        <family val="0"/>
      </rPr>
      <t>光圆钢筋</t>
    </r>
    <r>
      <rPr>
        <sz val="10"/>
        <rFont val="Arial"/>
        <family val="2"/>
      </rPr>
      <t>(HPB235</t>
    </r>
    <r>
      <rPr>
        <sz val="10"/>
        <rFont val="宋体"/>
        <family val="0"/>
      </rPr>
      <t>、</t>
    </r>
    <r>
      <rPr>
        <sz val="10"/>
        <rFont val="Arial"/>
        <family val="2"/>
      </rPr>
      <t>HPB300)</t>
    </r>
  </si>
  <si>
    <r>
      <rPr>
        <sz val="10"/>
        <rFont val="宋体"/>
        <family val="0"/>
      </rPr>
      <t>带肋钢筋</t>
    </r>
    <r>
      <rPr>
        <sz val="10"/>
        <rFont val="Arial"/>
        <family val="2"/>
      </rPr>
      <t>(HRB335</t>
    </r>
    <r>
      <rPr>
        <sz val="10"/>
        <rFont val="宋体"/>
        <family val="0"/>
      </rPr>
      <t>、</t>
    </r>
    <r>
      <rPr>
        <sz val="10"/>
        <rFont val="Arial"/>
        <family val="2"/>
      </rPr>
      <t>HRB400)</t>
    </r>
  </si>
  <si>
    <t>312-3</t>
  </si>
  <si>
    <r>
      <t>C35</t>
    </r>
    <r>
      <rPr>
        <sz val="10"/>
        <rFont val="宋体"/>
        <family val="0"/>
      </rPr>
      <t>现浇水泥混凝土</t>
    </r>
  </si>
  <si>
    <r>
      <rPr>
        <sz val="10"/>
        <rFont val="宋体"/>
        <family val="0"/>
      </rPr>
      <t>路肩培土、中央分隔带回填土、土路肩加固及路缘石</t>
    </r>
  </si>
  <si>
    <t>313-1</t>
  </si>
  <si>
    <r>
      <rPr>
        <sz val="10"/>
        <rFont val="宋体"/>
        <family val="0"/>
      </rPr>
      <t>路肩培土</t>
    </r>
  </si>
  <si>
    <t>313-2</t>
  </si>
  <si>
    <t>中央分隔带回填土</t>
  </si>
  <si>
    <t>313-4</t>
  </si>
  <si>
    <r>
      <t>C30</t>
    </r>
    <r>
      <rPr>
        <sz val="10"/>
        <rFont val="宋体"/>
        <family val="0"/>
      </rPr>
      <t>混凝土预制块加固土路肩</t>
    </r>
  </si>
  <si>
    <t>313-5</t>
  </si>
  <si>
    <r>
      <t>C30</t>
    </r>
    <r>
      <rPr>
        <sz val="10"/>
        <rFont val="宋体"/>
        <family val="0"/>
      </rPr>
      <t>混凝土预制块路缘石</t>
    </r>
  </si>
  <si>
    <t>313-6</t>
  </si>
  <si>
    <r>
      <rPr>
        <sz val="10"/>
        <rFont val="宋体"/>
        <family val="0"/>
      </rPr>
      <t>花岗岩路缘石</t>
    </r>
  </si>
  <si>
    <t>路面及中央分隔带排水</t>
  </si>
  <si>
    <t>314-8</t>
  </si>
  <si>
    <r>
      <rPr>
        <sz val="10"/>
        <rFont val="宋体"/>
        <family val="0"/>
      </rPr>
      <t>中央分隔带过水槽</t>
    </r>
  </si>
  <si>
    <r>
      <rPr>
        <sz val="10"/>
        <rFont val="宋体"/>
        <family val="0"/>
      </rPr>
      <t>其它工程</t>
    </r>
  </si>
  <si>
    <t>315-1</t>
  </si>
  <si>
    <r>
      <rPr>
        <sz val="10"/>
        <rFont val="宋体"/>
        <family val="0"/>
      </rPr>
      <t>砂砾路面</t>
    </r>
  </si>
  <si>
    <t>315-2</t>
  </si>
  <si>
    <r>
      <rPr>
        <sz val="10"/>
        <rFont val="宋体"/>
        <family val="0"/>
      </rPr>
      <t>玻纤土工格栅</t>
    </r>
  </si>
  <si>
    <t>315-3</t>
  </si>
  <si>
    <r>
      <rPr>
        <sz val="10"/>
        <rFont val="宋体"/>
        <family val="0"/>
      </rPr>
      <t>人行道</t>
    </r>
  </si>
  <si>
    <r>
      <rPr>
        <sz val="10"/>
        <rFont val="宋体"/>
        <family val="0"/>
      </rPr>
      <t>水泥稳定砂砾</t>
    </r>
  </si>
  <si>
    <r>
      <t>C25</t>
    </r>
    <r>
      <rPr>
        <sz val="10"/>
        <rFont val="宋体"/>
        <family val="0"/>
      </rPr>
      <t>水泥混凝土彩色预制块</t>
    </r>
  </si>
  <si>
    <t>花岗岩火烧板,厚30mm</t>
  </si>
  <si>
    <t>盲道砖,厚30mm</t>
  </si>
  <si>
    <t>316-1</t>
  </si>
  <si>
    <t>路面技术咨询服务费（暂估价）</t>
  </si>
  <si>
    <t>钢筋</t>
  </si>
  <si>
    <t>403-1</t>
  </si>
  <si>
    <r>
      <rPr>
        <sz val="10"/>
        <rFont val="宋体"/>
        <family val="0"/>
      </rPr>
      <t>基础钢筋</t>
    </r>
    <r>
      <rPr>
        <sz val="10"/>
        <rFont val="Arial"/>
        <family val="2"/>
      </rPr>
      <t>(</t>
    </r>
    <r>
      <rPr>
        <sz val="10"/>
        <rFont val="宋体"/>
        <family val="0"/>
      </rPr>
      <t>包括灌注桩、承台、桩系梁、沉桩、沉井等</t>
    </r>
    <r>
      <rPr>
        <sz val="10"/>
        <rFont val="Arial"/>
        <family val="2"/>
      </rPr>
      <t>)</t>
    </r>
  </si>
  <si>
    <t>光圆钢筋(HPB235、HPB300)</t>
  </si>
  <si>
    <t>403-2</t>
  </si>
  <si>
    <t>下部结构钢筋</t>
  </si>
  <si>
    <t>403-3</t>
  </si>
  <si>
    <t>上部结构钢筋</t>
  </si>
  <si>
    <t xml:space="preserve"> -c</t>
  </si>
  <si>
    <r>
      <t>D10</t>
    </r>
    <r>
      <rPr>
        <sz val="10"/>
        <rFont val="宋体"/>
        <family val="0"/>
      </rPr>
      <t>冷轧带肋钢筋网</t>
    </r>
  </si>
  <si>
    <t>钢箱梁、叠合梁钢板</t>
  </si>
  <si>
    <t>403-4</t>
  </si>
  <si>
    <t>附属结构钢筋</t>
  </si>
  <si>
    <t>防撞护栏钢板</t>
  </si>
  <si>
    <r>
      <rPr>
        <sz val="10"/>
        <rFont val="宋体"/>
        <family val="0"/>
      </rPr>
      <t>基础开挖及回填</t>
    </r>
  </si>
  <si>
    <t>404-1</t>
  </si>
  <si>
    <t>干处挖土方</t>
  </si>
  <si>
    <r>
      <t>m</t>
    </r>
    <r>
      <rPr>
        <vertAlign val="superscript"/>
        <sz val="10"/>
        <rFont val="Arial"/>
        <family val="2"/>
      </rPr>
      <t>3</t>
    </r>
  </si>
  <si>
    <t>钻孔灌注桩</t>
  </si>
  <si>
    <t>405-1</t>
  </si>
  <si>
    <t>陆上钻孔灌注桩</t>
  </si>
  <si>
    <t xml:space="preserve"> -a-1</t>
  </si>
  <si>
    <r>
      <rPr>
        <sz val="10"/>
        <rFont val="宋体"/>
        <family val="0"/>
      </rPr>
      <t>桩径</t>
    </r>
    <r>
      <rPr>
        <sz val="10"/>
        <rFont val="Arial"/>
        <family val="2"/>
      </rPr>
      <t>1.2m</t>
    </r>
  </si>
  <si>
    <t xml:space="preserve"> -a-2</t>
  </si>
  <si>
    <r>
      <rPr>
        <sz val="10"/>
        <rFont val="宋体"/>
        <family val="0"/>
      </rPr>
      <t>桩径</t>
    </r>
    <r>
      <rPr>
        <sz val="10"/>
        <rFont val="Arial"/>
        <family val="2"/>
      </rPr>
      <t>1.5m</t>
    </r>
  </si>
  <si>
    <t xml:space="preserve"> -a-3</t>
  </si>
  <si>
    <r>
      <rPr>
        <sz val="10"/>
        <rFont val="宋体"/>
        <family val="0"/>
      </rPr>
      <t>桩径</t>
    </r>
    <r>
      <rPr>
        <sz val="10"/>
        <rFont val="Arial"/>
        <family val="2"/>
      </rPr>
      <t>1.8m</t>
    </r>
  </si>
  <si>
    <t>结构混凝土工程</t>
  </si>
  <si>
    <t>410-1</t>
  </si>
  <si>
    <t>混凝土基础(包括支撑梁、桩基承台、桩系梁，但不包括桩基)</t>
  </si>
  <si>
    <r>
      <t>C20</t>
    </r>
    <r>
      <rPr>
        <sz val="10"/>
        <rFont val="宋体"/>
        <family val="0"/>
      </rPr>
      <t>混凝土</t>
    </r>
  </si>
  <si>
    <r>
      <t>C35</t>
    </r>
    <r>
      <rPr>
        <sz val="10"/>
        <rFont val="宋体"/>
        <family val="0"/>
      </rPr>
      <t>混凝土</t>
    </r>
  </si>
  <si>
    <t>410-2</t>
  </si>
  <si>
    <t>混凝土下部结构</t>
  </si>
  <si>
    <t>桥台混凝土</t>
  </si>
  <si>
    <r>
      <t>C40</t>
    </r>
    <r>
      <rPr>
        <sz val="10"/>
        <rFont val="宋体"/>
        <family val="0"/>
      </rPr>
      <t>混凝土</t>
    </r>
  </si>
  <si>
    <t>桥墩混凝土</t>
  </si>
  <si>
    <t xml:space="preserve"> -b-3</t>
  </si>
  <si>
    <r>
      <t>C50</t>
    </r>
    <r>
      <rPr>
        <sz val="10"/>
        <rFont val="宋体"/>
        <family val="0"/>
      </rPr>
      <t>混凝土</t>
    </r>
  </si>
  <si>
    <t>盖梁混凝土</t>
  </si>
  <si>
    <t xml:space="preserve"> -c-1</t>
  </si>
  <si>
    <r>
      <rPr>
        <sz val="10"/>
        <rFont val="宋体"/>
        <family val="0"/>
      </rPr>
      <t>墩、台帽混凝土</t>
    </r>
  </si>
  <si>
    <t xml:space="preserve"> -d-1</t>
  </si>
  <si>
    <t xml:space="preserve"> -d-2</t>
  </si>
  <si>
    <t>410-3</t>
  </si>
  <si>
    <t>现浇混凝土上部结构</t>
  </si>
  <si>
    <t>410-4</t>
  </si>
  <si>
    <r>
      <rPr>
        <sz val="10"/>
        <rFont val="宋体"/>
        <family val="0"/>
      </rPr>
      <t>预制混凝土上部结构</t>
    </r>
  </si>
  <si>
    <t>410-5</t>
  </si>
  <si>
    <t>桥梁上部结构现浇整体化混凝土</t>
  </si>
  <si>
    <t>410-6</t>
  </si>
  <si>
    <t>现浇混凝土附属结构</t>
  </si>
  <si>
    <t>410-7</t>
  </si>
  <si>
    <t>预制混凝土附属结构</t>
  </si>
  <si>
    <t>预应力混凝土工程</t>
  </si>
  <si>
    <t>411-5</t>
  </si>
  <si>
    <t>后张法预应力钢绞线</t>
  </si>
  <si>
    <r>
      <t>Φ</t>
    </r>
    <r>
      <rPr>
        <vertAlign val="superscript"/>
        <sz val="10"/>
        <rFont val="Arial"/>
        <family val="2"/>
      </rPr>
      <t>s</t>
    </r>
    <r>
      <rPr>
        <sz val="10"/>
        <rFont val="Arial"/>
        <family val="2"/>
      </rPr>
      <t>15.2</t>
    </r>
  </si>
  <si>
    <t>411-8</t>
  </si>
  <si>
    <t>预制预应力混凝土上部结构</t>
  </si>
  <si>
    <r>
      <t>C50</t>
    </r>
    <r>
      <rPr>
        <sz val="10"/>
        <rFont val="宋体"/>
        <family val="0"/>
      </rPr>
      <t>混凝土箱梁</t>
    </r>
  </si>
  <si>
    <t>桥面铺装</t>
  </si>
  <si>
    <t>415-2</t>
  </si>
  <si>
    <t>水泥混凝土桥面铺装</t>
  </si>
  <si>
    <r>
      <t>UHPC</t>
    </r>
    <r>
      <rPr>
        <sz val="10"/>
        <rFont val="宋体"/>
        <family val="0"/>
      </rPr>
      <t>高性能</t>
    </r>
    <r>
      <rPr>
        <sz val="10"/>
        <rFont val="宋体"/>
        <family val="0"/>
      </rPr>
      <t>混凝土</t>
    </r>
  </si>
  <si>
    <t>415-3</t>
  </si>
  <si>
    <t>防水层</t>
  </si>
  <si>
    <t>铺设防水层</t>
  </si>
  <si>
    <t>415-4</t>
  </si>
  <si>
    <t>桥面排水</t>
  </si>
  <si>
    <t>竖、横向集中排水管</t>
  </si>
  <si>
    <t>铸铁管</t>
  </si>
  <si>
    <r>
      <t xml:space="preserve">PVC </t>
    </r>
    <r>
      <rPr>
        <sz val="10"/>
        <rFont val="宋体"/>
        <family val="0"/>
      </rPr>
      <t>管</t>
    </r>
  </si>
  <si>
    <t>桥面边部碎石盲沟</t>
  </si>
  <si>
    <t>桥梁支座</t>
  </si>
  <si>
    <t>416-1</t>
  </si>
  <si>
    <t>板式橡胶支座</t>
  </si>
  <si>
    <r>
      <rPr>
        <sz val="10"/>
        <rFont val="宋体"/>
        <family val="0"/>
      </rPr>
      <t>橡胶板式支座</t>
    </r>
  </si>
  <si>
    <r>
      <t>dm</t>
    </r>
    <r>
      <rPr>
        <vertAlign val="superscript"/>
        <sz val="10"/>
        <rFont val="Arial"/>
        <family val="2"/>
      </rPr>
      <t>3</t>
    </r>
  </si>
  <si>
    <r>
      <rPr>
        <sz val="10"/>
        <rFont val="宋体"/>
        <family val="0"/>
      </rPr>
      <t>圆形板式橡胶支座</t>
    </r>
  </si>
  <si>
    <r>
      <rPr>
        <sz val="10"/>
        <rFont val="宋体"/>
        <family val="0"/>
      </rPr>
      <t>矩形板式橡胶支座</t>
    </r>
  </si>
  <si>
    <r>
      <rPr>
        <sz val="10"/>
        <rFont val="宋体"/>
        <family val="0"/>
      </rPr>
      <t>四氟滑板橡胶支座</t>
    </r>
  </si>
  <si>
    <t>416-3</t>
  </si>
  <si>
    <r>
      <rPr>
        <sz val="10"/>
        <rFont val="宋体"/>
        <family val="0"/>
      </rPr>
      <t>摩擦摆式隔震橡胶支座</t>
    </r>
  </si>
  <si>
    <t>JZQZ4000SX</t>
  </si>
  <si>
    <t>个</t>
  </si>
  <si>
    <t>JZQZ4000DX</t>
  </si>
  <si>
    <t>JZQZ10000SX</t>
  </si>
  <si>
    <t>JZQZ10000DX</t>
  </si>
  <si>
    <t xml:space="preserve"> -e</t>
  </si>
  <si>
    <t>JZQZ10000GD</t>
  </si>
  <si>
    <t>桥梁接缝和伸缩装置</t>
  </si>
  <si>
    <t>417-2</t>
  </si>
  <si>
    <t>模数式伸缩装置</t>
  </si>
  <si>
    <r>
      <t>D40</t>
    </r>
    <r>
      <rPr>
        <sz val="10"/>
        <rFont val="宋体"/>
        <family val="0"/>
      </rPr>
      <t>型</t>
    </r>
  </si>
  <si>
    <r>
      <t>D80</t>
    </r>
    <r>
      <rPr>
        <sz val="10"/>
        <rFont val="宋体"/>
        <family val="0"/>
      </rPr>
      <t>型</t>
    </r>
  </si>
  <si>
    <r>
      <t>D160</t>
    </r>
    <r>
      <rPr>
        <sz val="10"/>
        <rFont val="宋体"/>
        <family val="0"/>
      </rPr>
      <t>型</t>
    </r>
  </si>
  <si>
    <r>
      <t>D240</t>
    </r>
    <r>
      <rPr>
        <sz val="10"/>
        <rFont val="宋体"/>
        <family val="0"/>
      </rPr>
      <t>型</t>
    </r>
  </si>
  <si>
    <t>圆管涵及倒虹吸管涵</t>
  </si>
  <si>
    <t>419-1</t>
  </si>
  <si>
    <t>单孔钢筋混凝土圆管涵</t>
  </si>
  <si>
    <r>
      <t>1-Φ1.0</t>
    </r>
    <r>
      <rPr>
        <sz val="10"/>
        <rFont val="宋体"/>
        <family val="0"/>
      </rPr>
      <t>（接长）</t>
    </r>
  </si>
  <si>
    <t>盖板涵、箱涵</t>
  </si>
  <si>
    <t>420-1</t>
  </si>
  <si>
    <t>钢筋混凝土盖板涵</t>
  </si>
  <si>
    <t>1-2.0×1.2</t>
  </si>
  <si>
    <t>1-2.0×1.5</t>
  </si>
  <si>
    <r>
      <t>1-2.0×1.5</t>
    </r>
    <r>
      <rPr>
        <sz val="10"/>
        <rFont val="宋体"/>
        <family val="0"/>
      </rPr>
      <t>（接长利用）</t>
    </r>
  </si>
  <si>
    <t>1-2.0×2.0</t>
  </si>
  <si>
    <t>1-4.0×1.5</t>
  </si>
  <si>
    <t xml:space="preserve"> -f</t>
  </si>
  <si>
    <t>1-4.0×2.0</t>
  </si>
  <si>
    <t xml:space="preserve"> -g</t>
  </si>
  <si>
    <t>1-4.0×2.5</t>
  </si>
  <si>
    <t xml:space="preserve"> -h</t>
  </si>
  <si>
    <t>1-4.0×3.0</t>
  </si>
  <si>
    <t>1-4.0×3.5</t>
  </si>
  <si>
    <t>-j</t>
  </si>
  <si>
    <r>
      <t>1-4.0×3.5</t>
    </r>
    <r>
      <rPr>
        <sz val="10"/>
        <rFont val="宋体"/>
        <family val="0"/>
      </rPr>
      <t>（接长利用）</t>
    </r>
  </si>
  <si>
    <t>-k</t>
  </si>
  <si>
    <t>1-4.0×4.0</t>
  </si>
  <si>
    <t>422-1</t>
  </si>
  <si>
    <t>桥梁荷载试验（暂估价）</t>
  </si>
  <si>
    <t>422-2</t>
  </si>
  <si>
    <t>桩基完整性检测（暂估价）</t>
  </si>
  <si>
    <t>422-3</t>
  </si>
  <si>
    <t>钢结构焊缝无破损检测（暂估价）</t>
  </si>
  <si>
    <t>撒播草种和铺植草皮</t>
  </si>
  <si>
    <t>703-1</t>
  </si>
  <si>
    <t>撒播草种</t>
  </si>
  <si>
    <t>102-4</t>
  </si>
  <si>
    <t>BIM信息化综合管理系统（暂估价）</t>
  </si>
  <si>
    <t>102-5</t>
  </si>
  <si>
    <t>信息化系统（暂估价）</t>
  </si>
  <si>
    <t>路面技术咨询服务费（暂估价）</t>
  </si>
  <si>
    <t>422-1</t>
  </si>
  <si>
    <t>桥梁荷载试验（暂估价）</t>
  </si>
  <si>
    <t>422-2</t>
  </si>
  <si>
    <t>桩基完整性检测（暂估价）</t>
  </si>
  <si>
    <t>422-3</t>
  </si>
  <si>
    <t>钢结构焊缝无破损检测（暂估价）</t>
  </si>
  <si>
    <t>801-9</t>
  </si>
  <si>
    <t>联网调试（暂估价）</t>
  </si>
  <si>
    <t>801-10</t>
  </si>
  <si>
    <t>机电工程检测费（暂估价）</t>
  </si>
  <si>
    <t>903-1</t>
  </si>
  <si>
    <t>房建工程检测费（暂估价）</t>
  </si>
  <si>
    <t>903-2</t>
  </si>
  <si>
    <t>钢结构大棚检测费（暂估价）</t>
  </si>
  <si>
    <t>工厂测试</t>
  </si>
  <si>
    <t>机电工程检测（暂估价）</t>
  </si>
  <si>
    <t>技术培训</t>
  </si>
  <si>
    <t>悬臂式机动车信号灯（箭头）</t>
  </si>
  <si>
    <t>套</t>
  </si>
  <si>
    <t>悬臂式机动车信号灯（满盘）</t>
  </si>
  <si>
    <t>倒计时器</t>
  </si>
  <si>
    <t>信号灯杆（4米）</t>
  </si>
  <si>
    <t>控制电缆NHRVV 8×2.5</t>
  </si>
  <si>
    <t>米</t>
  </si>
  <si>
    <t>电源电缆KVV 3×4</t>
  </si>
  <si>
    <t>基础及接地</t>
  </si>
  <si>
    <t>悬臂式机动车信号灯基础及接地</t>
  </si>
  <si>
    <t>信号控制主机基础</t>
  </si>
  <si>
    <t>接线井</t>
  </si>
  <si>
    <t>座</t>
  </si>
  <si>
    <t>延米</t>
  </si>
  <si>
    <t>项</t>
  </si>
  <si>
    <t>太阳能光伏组件</t>
  </si>
  <si>
    <t>太阳能控制器</t>
  </si>
  <si>
    <t>台</t>
  </si>
  <si>
    <t>蓄电池组</t>
  </si>
  <si>
    <t>组</t>
  </si>
  <si>
    <t>设备安装辅材及线缆</t>
  </si>
  <si>
    <t>收费系统</t>
  </si>
  <si>
    <t>收费车道设备</t>
  </si>
  <si>
    <t>﹣1</t>
  </si>
  <si>
    <t>车道控制器</t>
  </si>
  <si>
    <t>﹣2</t>
  </si>
  <si>
    <t>液晶显示器</t>
  </si>
  <si>
    <t>﹣3</t>
  </si>
  <si>
    <t>专用键盘</t>
  </si>
  <si>
    <t>﹣4</t>
  </si>
  <si>
    <t>票据打印机</t>
  </si>
  <si>
    <t>﹣5</t>
  </si>
  <si>
    <t>费额显示器</t>
  </si>
  <si>
    <t>﹣6</t>
  </si>
  <si>
    <t>自动栏杆</t>
  </si>
  <si>
    <t>﹣7</t>
  </si>
  <si>
    <t>双通道车辆检测器</t>
  </si>
  <si>
    <t>﹣8</t>
  </si>
  <si>
    <t>雾灯</t>
  </si>
  <si>
    <t>﹣9</t>
  </si>
  <si>
    <t>正向雨棚信号灯</t>
  </si>
  <si>
    <t>﹣10</t>
  </si>
  <si>
    <t>反向雨棚信号灯</t>
  </si>
  <si>
    <t>﹣11</t>
  </si>
  <si>
    <t>手动栏杆</t>
  </si>
  <si>
    <t>﹣12</t>
  </si>
  <si>
    <t>小型验钞机</t>
  </si>
  <si>
    <t>对讲报警系统</t>
  </si>
  <si>
    <t>对讲主机</t>
  </si>
  <si>
    <t>16路语音光端机</t>
  </si>
  <si>
    <t>对讲分机</t>
  </si>
  <si>
    <t>报警主机</t>
  </si>
  <si>
    <t>16路开关量光端机</t>
  </si>
  <si>
    <t>报警开关</t>
  </si>
  <si>
    <t>收费站计算机系统</t>
  </si>
  <si>
    <t>收费服务器</t>
  </si>
  <si>
    <t>以太网交换机</t>
  </si>
  <si>
    <t>工作站</t>
  </si>
  <si>
    <t>路由器</t>
  </si>
  <si>
    <t>移动硬盘</t>
  </si>
  <si>
    <t>激光打印机</t>
  </si>
  <si>
    <t>广场交换机</t>
  </si>
  <si>
    <t>投包机</t>
  </si>
  <si>
    <t>收费站闭路电视监视系统</t>
  </si>
  <si>
    <t>视频存储服务器</t>
  </si>
  <si>
    <t>IP SAN</t>
  </si>
  <si>
    <t>收费站视频交换机</t>
  </si>
  <si>
    <t>广场视频交换机</t>
  </si>
  <si>
    <t>4口交换机</t>
  </si>
  <si>
    <t>视频解码器</t>
  </si>
  <si>
    <t>监视器</t>
  </si>
  <si>
    <t>主监视器</t>
  </si>
  <si>
    <t>广场摄像机</t>
  </si>
  <si>
    <t>车道摄像机</t>
  </si>
  <si>
    <t>室内半球摄像机</t>
  </si>
  <si>
    <t>收费亭拾音器</t>
  </si>
  <si>
    <t>软件</t>
  </si>
  <si>
    <t>收费车道应用软件</t>
  </si>
  <si>
    <t>收费车道操作系统软件</t>
  </si>
  <si>
    <t>视频管理软件</t>
  </si>
  <si>
    <t>收费站应用软件</t>
  </si>
  <si>
    <t>工作站操作系统软件</t>
  </si>
  <si>
    <t>收费站服务器操作系统软件</t>
  </si>
  <si>
    <t>收费站数据库管理软件</t>
  </si>
  <si>
    <t>治超软件</t>
  </si>
  <si>
    <t>杀毒软件</t>
  </si>
  <si>
    <t>控制台和台架</t>
  </si>
  <si>
    <t>综合控制台</t>
  </si>
  <si>
    <t>财务室控制台</t>
  </si>
  <si>
    <t>监视器台架（28机位）</t>
  </si>
  <si>
    <t>计重收费系统</t>
  </si>
  <si>
    <t>普通车道计重系统</t>
  </si>
  <si>
    <t>超宽车道计重系统</t>
  </si>
  <si>
    <t>计重设备计量标定</t>
  </si>
  <si>
    <t>收费附属设施</t>
  </si>
  <si>
    <t>光缆及附件</t>
  </si>
  <si>
    <t>光缆10芯</t>
  </si>
  <si>
    <t>光缆4芯</t>
  </si>
  <si>
    <t>光终端盒</t>
  </si>
  <si>
    <t>尾纤</t>
  </si>
  <si>
    <t>条</t>
  </si>
  <si>
    <t>堵管</t>
  </si>
  <si>
    <t>50KVA稳压电源</t>
  </si>
  <si>
    <t>UPS</t>
  </si>
  <si>
    <t>20KVA UPS</t>
  </si>
  <si>
    <t>15KVA UPS</t>
  </si>
  <si>
    <t>配电箱</t>
  </si>
  <si>
    <t>监控室配电柜</t>
  </si>
  <si>
    <t>收费亭配电箱</t>
  </si>
  <si>
    <t>广场配电箱</t>
  </si>
  <si>
    <t>防雷</t>
  </si>
  <si>
    <t>三相电源防雷器</t>
  </si>
  <si>
    <t>单相电源防雷器</t>
  </si>
  <si>
    <t>网络信号防雷器</t>
  </si>
  <si>
    <t>视频避雷设备</t>
  </si>
  <si>
    <t>机柜</t>
  </si>
  <si>
    <t>标准机柜</t>
  </si>
  <si>
    <t>广场机柜</t>
  </si>
  <si>
    <t>3P空调</t>
  </si>
  <si>
    <t>网络线缆</t>
  </si>
  <si>
    <t>电力电缆</t>
  </si>
  <si>
    <t>YJV-0.6/1K 5×35</t>
  </si>
  <si>
    <t>YJV-0.6/1K 3×16</t>
  </si>
  <si>
    <t>-3</t>
  </si>
  <si>
    <t>ZR-BVV-YJV-0.6/1K 3×16</t>
  </si>
  <si>
    <t>-4</t>
  </si>
  <si>
    <t>ZR-BVV-YJV-0.6/1K 3×4</t>
  </si>
  <si>
    <t>-5</t>
  </si>
  <si>
    <t>WDZ-VV 3×1.5</t>
  </si>
  <si>
    <t>-6</t>
  </si>
  <si>
    <t>WDZ-VV 4×1.5</t>
  </si>
  <si>
    <t>-7</t>
  </si>
  <si>
    <t>WDZ-VV 2×1.5</t>
  </si>
  <si>
    <t>通信电缆</t>
  </si>
  <si>
    <t>WDZ-RVV 10×0.5</t>
  </si>
  <si>
    <t>RVV 3×0.5</t>
  </si>
  <si>
    <t>RVV 2×0.5</t>
  </si>
  <si>
    <t>WDZ-BVV 1×6</t>
  </si>
  <si>
    <t>KYVHR 1×1.5</t>
  </si>
  <si>
    <t>HYAT 20×2×0.7</t>
  </si>
  <si>
    <t>接地</t>
  </si>
  <si>
    <t>收费机房接地铜排</t>
  </si>
  <si>
    <t>块</t>
  </si>
  <si>
    <t>收费亭接地汇流排</t>
  </si>
  <si>
    <t>ZR-BVV 1×16</t>
  </si>
  <si>
    <t>ZR-BVV 1×35</t>
  </si>
  <si>
    <t>机房及广场接地补充</t>
  </si>
  <si>
    <t>收费广场地网</t>
  </si>
  <si>
    <t>镀锌扁钢</t>
  </si>
  <si>
    <t>铜接地极</t>
  </si>
  <si>
    <t>根</t>
  </si>
  <si>
    <t>广场接地汇流排</t>
  </si>
  <si>
    <t>﹣13</t>
  </si>
  <si>
    <t>金属护线槽</t>
  </si>
  <si>
    <t>﹣14</t>
  </si>
  <si>
    <t>防静电地板</t>
  </si>
  <si>
    <t>m²</t>
  </si>
  <si>
    <t>收费土建</t>
  </si>
  <si>
    <t>广场摄像机基础</t>
  </si>
  <si>
    <t>称重设备基础</t>
  </si>
  <si>
    <t>普通车道称重设备基础</t>
  </si>
  <si>
    <t>加宽车道称重设备基础</t>
  </si>
  <si>
    <t>治超系统</t>
  </si>
  <si>
    <t>治超管理工作站</t>
  </si>
  <si>
    <t>三层以太网交换机</t>
  </si>
  <si>
    <t>硬盘录像机</t>
  </si>
  <si>
    <t>5KVA UPS</t>
  </si>
  <si>
    <t>治超键盘</t>
  </si>
  <si>
    <t>显示器</t>
  </si>
  <si>
    <t>称重显示器</t>
  </si>
  <si>
    <t>﹣15</t>
  </si>
  <si>
    <t>﹣16</t>
  </si>
  <si>
    <t>﹣17</t>
  </si>
  <si>
    <t>LED可变情报板</t>
  </si>
  <si>
    <t>﹣18</t>
  </si>
  <si>
    <t>整车式称重设备</t>
  </si>
  <si>
    <t>车道控制器主板</t>
  </si>
  <si>
    <t>数字I/O接口板</t>
  </si>
  <si>
    <t>10/100M网卡</t>
  </si>
  <si>
    <t>票据打印机打印头</t>
  </si>
  <si>
    <t>视频数据叠加器</t>
  </si>
  <si>
    <t>供配电设施</t>
  </si>
  <si>
    <t>高压配电装置</t>
  </si>
  <si>
    <t>面</t>
  </si>
  <si>
    <t>变压器</t>
  </si>
  <si>
    <t>低压配电装置</t>
  </si>
  <si>
    <t>线路工程</t>
  </si>
  <si>
    <t>km</t>
  </si>
  <si>
    <t>柴油发电机组</t>
  </si>
  <si>
    <t>土建工程材料及其他</t>
  </si>
  <si>
    <t>附属土建工程及材料</t>
  </si>
  <si>
    <t>镀锌钢管（SC100×4.0mm）</t>
  </si>
  <si>
    <t>绝缘橡胶垫 宽1m</t>
  </si>
  <si>
    <t>变电所电缆沟钢盖板 1000*900*10mm</t>
  </si>
  <si>
    <t>外电接入装置</t>
  </si>
  <si>
    <t>安全工具箱</t>
  </si>
  <si>
    <t>备品备件及专用工具</t>
  </si>
  <si>
    <t>高压负荷开关（含高压熔断器）</t>
  </si>
  <si>
    <t>数字万用表</t>
  </si>
  <si>
    <t>绝缘摇表</t>
  </si>
  <si>
    <t>接地电阻测试仪</t>
  </si>
  <si>
    <t>电工工具</t>
  </si>
  <si>
    <t>照明系统</t>
  </si>
  <si>
    <t>照明设施</t>
  </si>
  <si>
    <t>广场照明灯（8×400W 高压钠泛光灯/20m灯杆）</t>
  </si>
  <si>
    <t>基</t>
  </si>
  <si>
    <t>配电装置及电力电缆</t>
  </si>
  <si>
    <t>广场照明配电箱</t>
  </si>
  <si>
    <t>安装材料</t>
  </si>
  <si>
    <t>广场照明配电箱安装材料</t>
  </si>
  <si>
    <t>20m广场照明灯安装材料</t>
  </si>
  <si>
    <t>镀锌钢管（φ76×3.5mm）</t>
  </si>
  <si>
    <t>手孔</t>
  </si>
  <si>
    <t>400W 高压钠泛光灯</t>
  </si>
  <si>
    <t>收费设施及地下通道</t>
  </si>
  <si>
    <t>收费（治超）亭</t>
  </si>
  <si>
    <t>双向收费亭</t>
  </si>
  <si>
    <t>收费（治超）岛</t>
  </si>
  <si>
    <t>单向收费岛（长40m）</t>
  </si>
  <si>
    <t>双向收费岛（长60m）</t>
  </si>
  <si>
    <t>治超岛</t>
  </si>
  <si>
    <t>预埋管线</t>
  </si>
  <si>
    <t>ø114热浸锌焊接钢管</t>
  </si>
  <si>
    <t>ø89热浸锌焊接钢管</t>
  </si>
  <si>
    <t>子管</t>
  </si>
  <si>
    <t>人（手）孔</t>
  </si>
  <si>
    <t>亭下人孔</t>
  </si>
  <si>
    <t>路肩人孔</t>
  </si>
  <si>
    <t>广场摄像机手孔</t>
  </si>
  <si>
    <t>雨棚立柱手孔</t>
  </si>
  <si>
    <t>收费广场配电箱手孔</t>
  </si>
  <si>
    <t>收费广场照明配电箱手孔</t>
  </si>
  <si>
    <t>第801节</t>
  </si>
  <si>
    <t>通则</t>
  </si>
  <si>
    <t>801-5</t>
  </si>
  <si>
    <t>801-6</t>
  </si>
  <si>
    <t>801-9</t>
  </si>
  <si>
    <t>联网调试（暂估价）</t>
  </si>
  <si>
    <t>801-10</t>
  </si>
  <si>
    <t>801-15</t>
  </si>
  <si>
    <t>第802节</t>
  </si>
  <si>
    <t>802-2</t>
  </si>
  <si>
    <t>交通信号控制系统</t>
  </si>
  <si>
    <t>信号灯</t>
  </si>
  <si>
    <t>交通信号控制主机</t>
  </si>
  <si>
    <t>信号灯杆（8米）</t>
  </si>
  <si>
    <t>2孔∅114 镀锌钢管</t>
  </si>
  <si>
    <t xml:space="preserve">设备安装辅材及线缆 </t>
  </si>
  <si>
    <t>802-3</t>
  </si>
  <si>
    <t>太阳能供电系统</t>
  </si>
  <si>
    <t>第803节</t>
  </si>
  <si>
    <t>803-2</t>
  </si>
  <si>
    <t>803-3</t>
  </si>
  <si>
    <t>803-4</t>
  </si>
  <si>
    <t>803-5</t>
  </si>
  <si>
    <t>803-6</t>
  </si>
  <si>
    <t>803-7</t>
  </si>
  <si>
    <t>803-8</t>
  </si>
  <si>
    <t>803-9</t>
  </si>
  <si>
    <t>-1</t>
  </si>
  <si>
    <t>-2</t>
  </si>
  <si>
    <t>803-10</t>
  </si>
  <si>
    <t>803-11</t>
  </si>
  <si>
    <t>803-12</t>
  </si>
  <si>
    <t>备件、随机备件及专用工具</t>
  </si>
  <si>
    <t>第805节</t>
  </si>
  <si>
    <t>805-2</t>
  </si>
  <si>
    <t>供电系统</t>
  </si>
  <si>
    <t>805-2-2</t>
  </si>
  <si>
    <t>高压进线柜（SM6负荷开关+熔断器柜）</t>
  </si>
  <si>
    <t>高压计量柜（SM6）</t>
  </si>
  <si>
    <t>高压出线柜（SM6负荷开关+熔断器柜）</t>
  </si>
  <si>
    <t>805-2-3</t>
  </si>
  <si>
    <t>干式变压器（SCBH15-200kVA/10kV）</t>
  </si>
  <si>
    <t>干式变压器（SCBH15-400kVA/10kV）</t>
  </si>
  <si>
    <t>干式变压器（SCBH15-500kVA/10kV）</t>
  </si>
  <si>
    <t>805-2-4</t>
  </si>
  <si>
    <t>低压进线柜（GCS）</t>
  </si>
  <si>
    <t>无功补偿柜（GCS）</t>
  </si>
  <si>
    <t>低压出线柜（GCS）</t>
  </si>
  <si>
    <t>双电源切换柜（与GCS柜型一致）</t>
  </si>
  <si>
    <t>805-2-6</t>
  </si>
  <si>
    <t>10kV高压架空线路（三相LGJ等）</t>
  </si>
  <si>
    <t>高压电缆（YJV-8.7/15kV-3×70mm2）</t>
  </si>
  <si>
    <t>低压电缆（YJV-1kV-4×16mm2）</t>
  </si>
  <si>
    <t>低压电缆（YJV-1kV-3×185+1×95mm2）</t>
  </si>
  <si>
    <t>805-2-7</t>
  </si>
  <si>
    <t>自启动柴油发电机组（100kW）</t>
  </si>
  <si>
    <t>自启动柴油发电机组（250kW）</t>
  </si>
  <si>
    <t>8小时燃油箱（供1套柴油发电机组运行，含安装设备）</t>
  </si>
  <si>
    <t>805-4</t>
  </si>
  <si>
    <t>805-5</t>
  </si>
  <si>
    <t>框架式断路器（A.C.B）</t>
  </si>
  <si>
    <t>固定式塑壳断路器(M.C.C.B)</t>
  </si>
  <si>
    <t>第806节</t>
  </si>
  <si>
    <t>806-2</t>
  </si>
  <si>
    <t>806-3</t>
  </si>
  <si>
    <t>低压电缆（YJV-1kV-4×25mm2）</t>
  </si>
  <si>
    <t>低压电缆（YJV-1kV-4×10mm2）</t>
  </si>
  <si>
    <t>低压电缆（YJV-1kV-4×6mm2）</t>
  </si>
  <si>
    <t>806-4</t>
  </si>
  <si>
    <t>806-6</t>
  </si>
  <si>
    <t>8608</t>
  </si>
  <si>
    <t>8608﹣1</t>
  </si>
  <si>
    <t>单向收费亭</t>
  </si>
  <si>
    <t>治超亭</t>
  </si>
  <si>
    <t>8608﹣2</t>
  </si>
  <si>
    <t>8608﹣3</t>
  </si>
  <si>
    <t>8608﹣4</t>
  </si>
  <si>
    <r>
      <rPr>
        <sz val="10"/>
        <rFont val="宋体"/>
        <family val="0"/>
      </rPr>
      <t>联合设计及设计文件</t>
    </r>
    <r>
      <rPr>
        <sz val="10"/>
        <rFont val="宋体"/>
        <family val="0"/>
      </rPr>
      <t>（含图纸）</t>
    </r>
  </si>
  <si>
    <r>
      <rPr>
        <sz val="10"/>
        <rFont val="宋体"/>
        <family val="0"/>
      </rPr>
      <t>监控设施</t>
    </r>
    <r>
      <rPr>
        <sz val="10"/>
        <rFont val="宋体"/>
        <family val="0"/>
      </rPr>
      <t>（交通信号灯系统）</t>
    </r>
  </si>
  <si>
    <r>
      <rPr>
        <sz val="10"/>
        <rFont val="宋体"/>
        <family val="0"/>
      </rPr>
      <t>﹣</t>
    </r>
    <r>
      <rPr>
        <sz val="10"/>
        <rFont val="Arial"/>
        <family val="2"/>
      </rPr>
      <t>3</t>
    </r>
  </si>
  <si>
    <t>备注</t>
  </si>
  <si>
    <t>货币单位：人民币元</t>
  </si>
  <si>
    <t>含信号灯机箱及其内部设备等</t>
  </si>
  <si>
    <t>包含电缆沟的开挖、回填及回填用的细沙、盖板或者砖、回填土等</t>
  </si>
  <si>
    <t>含井盖</t>
  </si>
  <si>
    <t>1200WP</t>
  </si>
  <si>
    <t>含机箱、泄荷器</t>
  </si>
  <si>
    <t>1000Ah，含蓄电池箱、蓄电池井</t>
  </si>
  <si>
    <t>含工控机、电源、字符叠加器、视频捕捉卡、IO接口板、机箱等</t>
  </si>
  <si>
    <t>20寸</t>
  </si>
  <si>
    <t>含通行信号灯、黄色闪光报警器、语音报价器、安装支柱等</t>
  </si>
  <si>
    <t>含支柱、支架等</t>
  </si>
  <si>
    <t>含抓拍、落杆线圈</t>
  </si>
  <si>
    <t>容错服务器</t>
  </si>
  <si>
    <t>三层以太网交换机,24个10/100/1000Base-T自适应端口,4个1000Base-X千兆SFP端口</t>
  </si>
  <si>
    <t>含操作系统、光盘刻录机、22寸液晶显示器</t>
  </si>
  <si>
    <t>2T</t>
  </si>
  <si>
    <t>A3、A4</t>
  </si>
  <si>
    <t>16口</t>
  </si>
  <si>
    <t>4路高清解码</t>
  </si>
  <si>
    <t>32寸</t>
  </si>
  <si>
    <t>含机箱、立柱、支架等</t>
  </si>
  <si>
    <t>含镜头、防护罩、立柱、安装支架等</t>
  </si>
  <si>
    <t>收费亭12套，财务室2套，含防护罩、支架等</t>
  </si>
  <si>
    <t>4.8*0.8m，定制，带4套活动座椅</t>
  </si>
  <si>
    <t>1.2*0.8m，定制，带1套活动座椅</t>
  </si>
  <si>
    <t>含称台、数据采集器、轮轴识别器、感应线圈、光栅分车器、配套线缆、软件联调及相应的安装附件</t>
  </si>
  <si>
    <t>单模10芯，含尾纤</t>
  </si>
  <si>
    <t>单模4芯，含尾纤</t>
  </si>
  <si>
    <t>3米/根</t>
  </si>
  <si>
    <t>含电池柜</t>
  </si>
  <si>
    <t>非标，含避雷器、空气开关等</t>
  </si>
  <si>
    <t>22U</t>
  </si>
  <si>
    <t>UTP-5</t>
  </si>
  <si>
    <t>变电所至总动力配电箱</t>
  </si>
  <si>
    <t>总动力配电柜至广场及站配电箱</t>
  </si>
  <si>
    <t>UPS用线</t>
  </si>
  <si>
    <t>广场配电箱至车道</t>
  </si>
  <si>
    <t>车道设备供电</t>
  </si>
  <si>
    <t>雨棚信号灯供电</t>
  </si>
  <si>
    <t>警铃供电</t>
  </si>
  <si>
    <t>自动栏杆控制电缆</t>
  </si>
  <si>
    <t>费额显示器通信电缆</t>
  </si>
  <si>
    <t>报警线缆</t>
  </si>
  <si>
    <t>检测线圈线</t>
  </si>
  <si>
    <t>市话电缆</t>
  </si>
  <si>
    <t>1000mm×50mm×5mm</t>
  </si>
  <si>
    <t>40×4</t>
  </si>
  <si>
    <t>规格600×600，承重10kN/m2</t>
  </si>
  <si>
    <t>1200mm×1200mm×2000mm</t>
  </si>
  <si>
    <t>含光栅分车器防撞柱、排水设施、路面恢复等</t>
  </si>
  <si>
    <t>含工控机、软件、电源、字符叠加器、视频捕捉卡、IO接口板、机箱等</t>
  </si>
  <si>
    <t>含通行信号灯、黄色闪光报警器、安装支柱等</t>
  </si>
  <si>
    <t>含镜头、防护罩、支柱、支架、LED补光灯，安装支架等</t>
  </si>
  <si>
    <t>含防护罩、支架等</t>
  </si>
  <si>
    <t>含基础、计量标定等</t>
  </si>
  <si>
    <t>含柜内母线、元器件和接地等</t>
  </si>
  <si>
    <t>含柜内母线、元器件，基础和接地等</t>
  </si>
  <si>
    <t>含温控器、风机、基础和接地等,以及附属设备供电和信号电缆等</t>
  </si>
  <si>
    <t>含铜排、接地等</t>
  </si>
  <si>
    <t>含铜排、接地、双电源切换装置等</t>
  </si>
  <si>
    <t>包含10kV高压线路的设计费用、接入费用、工程费用、挖坑占地（含永久和临时占地）及青苗补偿费用、向当地供电部门报验和检测、办理长期用电许可以及其他相关费用等；按实际计量</t>
  </si>
  <si>
    <t>以实际发生量计，含冷缩电缆头</t>
  </si>
  <si>
    <t>以实际发生量计</t>
  </si>
  <si>
    <t>配控制屏、蓄电池，含安装件、基础、接地等；带485通信接口，以及附属设备供电和信号电缆等</t>
  </si>
  <si>
    <t>含输油泵及管道等</t>
  </si>
  <si>
    <t>含电缆沟、电缆沟支架、钢管、设备安装及接地系统等</t>
  </si>
  <si>
    <t>高压电缆保护管</t>
  </si>
  <si>
    <t>含绝缘手套、绝缘棒、绝缘鞋等</t>
  </si>
  <si>
    <t>含引上线电缆、升降机等</t>
  </si>
  <si>
    <t>含路灯控制器、避雷器、断路器、接触器等</t>
  </si>
  <si>
    <t>含基础、接地等，金属件热镀锌</t>
  </si>
  <si>
    <t>20m灯杆基础、避雷针、接地等，金属件热镀锌</t>
  </si>
  <si>
    <t>含包封水泥</t>
  </si>
  <si>
    <t>含配置空调、收费桌椅、照明灯、窗口对讲机及应急灯等</t>
  </si>
  <si>
    <t>现浇混凝土船形岛，岛身采用6mm厚钢板包封；含岛上设备基础、岛内管线及防撞柱、护栏等</t>
  </si>
  <si>
    <t>φ114x4.0mm</t>
  </si>
  <si>
    <t>φ89x3.5mm</t>
  </si>
  <si>
    <t>φ32/28mm；置于φ114信号钢管中</t>
  </si>
  <si>
    <t>400mm×400mm×400mm</t>
  </si>
  <si>
    <t>850mm×450mm×400mm</t>
  </si>
  <si>
    <t>主线收费站</t>
  </si>
  <si>
    <t>养护工区综合楼</t>
  </si>
  <si>
    <t>设备用房</t>
  </si>
  <si>
    <t>变电所</t>
  </si>
  <si>
    <t>门房</t>
  </si>
  <si>
    <t>收费大棚（投影面积）</t>
  </si>
  <si>
    <t>室外土建工程</t>
  </si>
  <si>
    <t>室外安装工程</t>
  </si>
  <si>
    <t>路政执法及养护工区</t>
  </si>
  <si>
    <t>养护工区食堂</t>
  </si>
  <si>
    <t>车库应急库房</t>
  </si>
  <si>
    <t>路政执法综合楼</t>
  </si>
  <si>
    <t>路政执法宿舍楼</t>
  </si>
  <si>
    <t>路政执法地磅房</t>
  </si>
  <si>
    <t>路政执法养护工区变电所</t>
  </si>
  <si>
    <t>路政执法养护工区锅炉房</t>
  </si>
  <si>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900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2000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</si>
  <si>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t>合同段编号：BTBRCSG-2</t>
  </si>
  <si>
    <r>
      <t xml:space="preserve">        1.3</t>
    </r>
    <r>
      <rPr>
        <sz val="12"/>
        <rFont val="宋体"/>
        <family val="0"/>
      </rPr>
      <t>本工程量清单中所列工程数据系依据设计图纸计算所得，无论其与实际施工过程中的工程量（包括设计变更所导致的，项目专用合同条款另有特别规定的除外）数据有无出入或增减变化，均不得以此为由提出增减合同包干总价款。</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</si>
</sst>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 numFmtId="236" formatCode="\-##"/>
  </numFmts>
  <fonts count="77">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sz val="13"/>
      <name val="黑体"/>
      <family val="3"/>
    </font>
    <font>
      <b/>
      <sz val="10"/>
      <name val="Arial"/>
      <family val="2"/>
    </font>
    <font>
      <sz val="9"/>
      <name val="Arial"/>
      <family val="2"/>
    </font>
    <font>
      <b/>
      <sz val="9"/>
      <name val="Arial"/>
      <family val="2"/>
    </font>
    <font>
      <b/>
      <sz val="13"/>
      <name val="黑体"/>
      <family val="3"/>
    </font>
    <font>
      <b/>
      <sz val="11"/>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sz val="13"/>
      <name val="Arial"/>
      <family val="2"/>
    </font>
    <font>
      <b/>
      <sz val="11"/>
      <name val="宋体"/>
      <family val="0"/>
    </font>
    <font>
      <sz val="11"/>
      <name val="宋体"/>
      <family val="0"/>
    </font>
    <font>
      <b/>
      <u val="single"/>
      <sz val="12"/>
      <name val="宋体"/>
      <family val="0"/>
    </font>
    <font>
      <vertAlign val="superscript"/>
      <sz val="10"/>
      <name val="Arial"/>
      <family val="2"/>
    </font>
    <font>
      <vertAlign val="superscript"/>
      <sz val="10"/>
      <name val="宋体"/>
      <family val="0"/>
    </font>
    <font>
      <sz val="10"/>
      <name val="黑体"/>
      <family val="3"/>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
      <sz val="10"/>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57" fillId="0" borderId="0">
      <alignment vertical="center"/>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9"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1" fillId="30" borderId="0" applyNumberFormat="0" applyBorder="0" applyAlignment="0" applyProtection="0"/>
    <xf numFmtId="0" fontId="72" fillId="22" borderId="8" applyNumberFormat="0" applyAlignment="0" applyProtection="0"/>
    <xf numFmtId="0" fontId="73" fillId="31" borderId="5" applyNumberFormat="0" applyAlignment="0" applyProtection="0"/>
    <xf numFmtId="0" fontId="25" fillId="0" borderId="0">
      <alignment/>
      <protection/>
    </xf>
    <xf numFmtId="0" fontId="10" fillId="0" borderId="0" applyNumberFormat="0" applyFill="0" applyBorder="0" applyAlignment="0" applyProtection="0"/>
    <xf numFmtId="0" fontId="0" fillId="32" borderId="9" applyNumberFormat="0" applyFont="0" applyAlignment="0" applyProtection="0"/>
  </cellStyleXfs>
  <cellXfs count="147">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0" xfId="0" applyFont="1" applyAlignment="1">
      <alignment/>
    </xf>
    <xf numFmtId="0" fontId="6" fillId="0" borderId="0" xfId="0" applyFont="1" applyAlignment="1">
      <alignment/>
    </xf>
    <xf numFmtId="0" fontId="12" fillId="0" borderId="10" xfId="0" applyFont="1" applyFill="1" applyBorder="1" applyAlignment="1" applyProtection="1">
      <alignment horizontal="center" vertical="center" wrapText="1"/>
      <protection/>
    </xf>
    <xf numFmtId="3" fontId="12" fillId="0" borderId="10" xfId="62"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3" fillId="0" borderId="0" xfId="0" applyFont="1" applyBorder="1" applyAlignment="1">
      <alignment horizontal="left" vertical="center"/>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0" fontId="12" fillId="0" borderId="10" xfId="0" applyFont="1" applyFill="1" applyBorder="1" applyAlignment="1" applyProtection="1">
      <alignment horizontal="justify" vertical="center" wrapText="1"/>
      <protection/>
    </xf>
    <xf numFmtId="3" fontId="18" fillId="0" borderId="11" xfId="0" applyNumberFormat="1" applyFont="1" applyFill="1" applyBorder="1" applyAlignment="1" applyProtection="1">
      <alignment horizontal="center" vertical="center" readingOrder="1"/>
      <protection/>
    </xf>
    <xf numFmtId="0" fontId="20"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9" fillId="0" borderId="0" xfId="0" applyFont="1" applyFill="1" applyBorder="1" applyAlignment="1" applyProtection="1">
      <alignment/>
      <protection/>
    </xf>
    <xf numFmtId="0" fontId="18"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Border="1" applyAlignment="1">
      <alignment/>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0" fontId="12" fillId="0" borderId="10" xfId="0" applyFont="1" applyBorder="1" applyAlignment="1">
      <alignment vertical="center" wrapText="1" shrinkToFit="1"/>
    </xf>
    <xf numFmtId="0" fontId="19"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protection locked="0"/>
    </xf>
    <xf numFmtId="0" fontId="18" fillId="0" borderId="0" xfId="0" applyFont="1" applyAlignment="1">
      <alignment/>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8" fillId="0" borderId="0" xfId="0" applyNumberFormat="1" applyFont="1" applyFill="1" applyBorder="1" applyAlignment="1" applyProtection="1">
      <alignment horizontal="right" vertical="center"/>
      <protection/>
    </xf>
    <xf numFmtId="209" fontId="18"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4"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4" fillId="0" borderId="0" xfId="0" applyFont="1" applyFill="1" applyAlignment="1" applyProtection="1">
      <alignment vertical="center" wrapText="1"/>
      <protection/>
    </xf>
    <xf numFmtId="0" fontId="12" fillId="0" borderId="0" xfId="73" applyFont="1" applyFill="1" applyAlignment="1" applyProtection="1">
      <alignment vertical="distributed"/>
      <protection/>
    </xf>
    <xf numFmtId="0" fontId="24" fillId="0" borderId="0" xfId="73" applyFont="1" applyFill="1" applyAlignment="1" applyProtection="1">
      <alignment vertical="distributed"/>
      <protection/>
    </xf>
    <xf numFmtId="0" fontId="12" fillId="0" borderId="0" xfId="73" applyFont="1" applyFill="1" applyAlignment="1" applyProtection="1">
      <alignment vertical="center"/>
      <protection/>
    </xf>
    <xf numFmtId="0" fontId="24" fillId="0" borderId="0" xfId="73" applyFont="1" applyFill="1" applyAlignment="1" applyProtection="1">
      <alignment vertical="center"/>
      <protection/>
    </xf>
    <xf numFmtId="0" fontId="14" fillId="0" borderId="0" xfId="73" applyFont="1" applyAlignment="1">
      <alignment vertical="center" wrapText="1"/>
      <protection/>
    </xf>
    <xf numFmtId="0" fontId="18"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right" vertical="center"/>
      <protection/>
    </xf>
    <xf numFmtId="0" fontId="18"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8" fillId="0" borderId="12"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wrapText="1"/>
      <protection/>
    </xf>
    <xf numFmtId="191" fontId="18" fillId="0" borderId="10" xfId="0" applyNumberFormat="1" applyFont="1" applyFill="1" applyBorder="1" applyAlignment="1" applyProtection="1">
      <alignment horizontal="center" vertical="center"/>
      <protection/>
    </xf>
    <xf numFmtId="0" fontId="12" fillId="0" borderId="10" xfId="0" applyFont="1" applyFill="1" applyBorder="1" applyAlignment="1">
      <alignment vertical="center" wrapText="1" shrinkToFit="1"/>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191"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8" fillId="0" borderId="0"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xf>
    <xf numFmtId="0" fontId="14"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readingOrder="1"/>
      <protection/>
    </xf>
    <xf numFmtId="0" fontId="32" fillId="0" borderId="0" xfId="0" applyFont="1" applyFill="1" applyBorder="1" applyAlignment="1" applyProtection="1">
      <alignment horizontal="left" vertical="center"/>
      <protection/>
    </xf>
    <xf numFmtId="0" fontId="30" fillId="0" borderId="10" xfId="0" applyFont="1" applyBorder="1" applyAlignment="1" applyProtection="1">
      <alignment vertical="center" wrapText="1" shrinkToFit="1"/>
      <protection/>
    </xf>
    <xf numFmtId="0" fontId="12" fillId="0" borderId="10" xfId="50" applyFont="1" applyFill="1" applyBorder="1" applyAlignment="1">
      <alignment vertical="center" wrapText="1" shrinkToFit="1"/>
      <protection/>
    </xf>
    <xf numFmtId="0" fontId="12" fillId="0" borderId="10" xfId="50" applyFont="1" applyFill="1" applyBorder="1" applyAlignment="1">
      <alignment horizontal="center" vertical="center"/>
      <protection/>
    </xf>
    <xf numFmtId="0" fontId="30" fillId="0" borderId="10" xfId="50" applyFont="1" applyFill="1" applyBorder="1" applyAlignment="1">
      <alignment vertical="center" wrapText="1" shrinkToFit="1"/>
      <protection/>
    </xf>
    <xf numFmtId="0" fontId="12" fillId="0" borderId="10" xfId="50" applyFont="1" applyFill="1" applyBorder="1" applyAlignment="1">
      <alignment horizontal="center" vertical="center" wrapText="1"/>
      <protection/>
    </xf>
    <xf numFmtId="191" fontId="12" fillId="0" borderId="11" xfId="0" applyNumberFormat="1" applyFont="1" applyFill="1" applyBorder="1" applyAlignment="1" applyProtection="1">
      <alignment horizontal="center" vertical="center"/>
      <protection/>
    </xf>
    <xf numFmtId="0" fontId="12" fillId="0" borderId="10" xfId="50" applyFont="1" applyFill="1" applyBorder="1" applyAlignment="1">
      <alignment horizontal="left" vertical="center" wrapText="1" shrinkToFit="1"/>
      <protection/>
    </xf>
    <xf numFmtId="0" fontId="12" fillId="0" borderId="10" xfId="49" applyFont="1" applyFill="1" applyBorder="1" applyAlignment="1" applyProtection="1">
      <alignment horizontal="center" vertical="center" wrapText="1"/>
      <protection/>
    </xf>
    <xf numFmtId="0" fontId="30" fillId="0" borderId="10" xfId="51" applyFont="1" applyFill="1" applyBorder="1" applyAlignment="1">
      <alignment vertical="center" wrapText="1" shrinkToFit="1"/>
      <protection/>
    </xf>
    <xf numFmtId="0" fontId="12" fillId="0" borderId="10" xfId="51" applyFont="1" applyFill="1" applyBorder="1" applyAlignment="1">
      <alignment horizontal="center" vertical="center"/>
      <protection/>
    </xf>
    <xf numFmtId="0" fontId="12" fillId="0" borderId="10" xfId="47" applyFont="1" applyFill="1" applyBorder="1" applyAlignment="1">
      <alignment horizontal="center" vertical="center"/>
      <protection/>
    </xf>
    <xf numFmtId="0" fontId="30" fillId="0" borderId="10" xfId="47" applyFont="1" applyFill="1" applyBorder="1" applyAlignment="1">
      <alignment vertical="center" wrapText="1" shrinkToFit="1"/>
      <protection/>
    </xf>
    <xf numFmtId="0" fontId="30" fillId="0" borderId="10" xfId="49" applyFont="1" applyFill="1" applyBorder="1" applyAlignment="1" applyProtection="1">
      <alignment vertical="center" wrapText="1" shrinkToFit="1"/>
      <protection/>
    </xf>
    <xf numFmtId="0" fontId="12" fillId="0" borderId="10" xfId="49" applyFont="1" applyFill="1" applyBorder="1" applyAlignment="1">
      <alignment horizontal="center" vertical="center" wrapText="1"/>
      <protection/>
    </xf>
    <xf numFmtId="49" fontId="12" fillId="0" borderId="10" xfId="50" applyNumberFormat="1" applyFont="1" applyFill="1" applyBorder="1" applyAlignment="1">
      <alignment horizontal="center" vertical="center"/>
      <protection/>
    </xf>
    <xf numFmtId="0" fontId="74" fillId="0" borderId="10" xfId="40" applyFont="1" applyBorder="1" applyAlignment="1">
      <alignment vertical="center" wrapText="1"/>
      <protection/>
    </xf>
    <xf numFmtId="0" fontId="74" fillId="0" borderId="10" xfId="40" applyFont="1" applyBorder="1" applyAlignment="1">
      <alignment horizontal="left" vertical="center" wrapText="1"/>
      <protection/>
    </xf>
    <xf numFmtId="0" fontId="75" fillId="0" borderId="10" xfId="46" applyFont="1" applyBorder="1" applyAlignment="1">
      <alignment horizontal="left" vertical="center" wrapText="1"/>
      <protection/>
    </xf>
    <xf numFmtId="0" fontId="74" fillId="0" borderId="10" xfId="46" applyFont="1" applyBorder="1" applyAlignment="1">
      <alignment horizontal="left" vertical="center" wrapText="1"/>
      <protection/>
    </xf>
    <xf numFmtId="0" fontId="12" fillId="0" borderId="10" xfId="0" applyFont="1" applyBorder="1" applyAlignment="1">
      <alignment horizontal="left" vertical="center" wrapText="1" shrinkToFit="1"/>
    </xf>
    <xf numFmtId="0" fontId="30" fillId="0" borderId="10" xfId="0" applyFont="1" applyBorder="1" applyAlignment="1">
      <alignment vertical="center" wrapText="1" shrinkToFit="1"/>
    </xf>
    <xf numFmtId="0" fontId="12" fillId="0" borderId="10" xfId="0" applyFont="1" applyFill="1" applyBorder="1" applyAlignment="1">
      <alignment horizontal="right" vertical="center"/>
    </xf>
    <xf numFmtId="49" fontId="12" fillId="0" borderId="10" xfId="0" applyNumberFormat="1" applyFont="1" applyFill="1" applyBorder="1" applyAlignment="1">
      <alignment horizontal="right" vertical="center"/>
    </xf>
    <xf numFmtId="0" fontId="12" fillId="0" borderId="10" xfId="0" applyFont="1" applyBorder="1" applyAlignment="1">
      <alignment horizontal="right" vertical="center"/>
    </xf>
    <xf numFmtId="0" fontId="12" fillId="0" borderId="10" xfId="0" applyFont="1" applyFill="1" applyBorder="1" applyAlignment="1" applyProtection="1">
      <alignment/>
      <protection/>
    </xf>
    <xf numFmtId="0" fontId="38" fillId="0" borderId="0" xfId="0" applyFont="1" applyFill="1" applyBorder="1" applyAlignment="1" applyProtection="1">
      <alignment horizontal="right"/>
      <protection/>
    </xf>
    <xf numFmtId="0" fontId="76" fillId="0" borderId="10" xfId="40" applyFont="1" applyBorder="1" applyAlignment="1">
      <alignment vertical="center" wrapText="1"/>
      <protection/>
    </xf>
    <xf numFmtId="0" fontId="75" fillId="0" borderId="10" xfId="40" applyFont="1" applyBorder="1" applyAlignment="1">
      <alignment vertical="center" wrapText="1"/>
      <protection/>
    </xf>
    <xf numFmtId="2" fontId="74" fillId="0" borderId="10" xfId="41" applyNumberFormat="1" applyFont="1" applyBorder="1" applyAlignment="1" applyProtection="1">
      <alignment vertical="center" shrinkToFit="1"/>
      <protection locked="0"/>
    </xf>
    <xf numFmtId="0" fontId="74" fillId="0" borderId="11" xfId="40" applyFont="1" applyBorder="1" applyAlignment="1">
      <alignment horizontal="left" vertical="center" wrapText="1"/>
      <protection/>
    </xf>
    <xf numFmtId="0" fontId="12" fillId="0" borderId="10" xfId="48" applyFont="1" applyFill="1" applyBorder="1" applyAlignment="1" applyProtection="1">
      <alignment horizontal="center" vertical="center" wrapText="1"/>
      <protection/>
    </xf>
    <xf numFmtId="0" fontId="30" fillId="0" borderId="10" xfId="48" applyFont="1" applyFill="1" applyBorder="1" applyAlignment="1" applyProtection="1">
      <alignment vertical="center"/>
      <protection/>
    </xf>
    <xf numFmtId="0" fontId="30" fillId="0" borderId="10" xfId="48" applyFont="1" applyFill="1" applyBorder="1" applyAlignment="1" applyProtection="1">
      <alignment horizontal="center" vertical="center"/>
      <protection/>
    </xf>
    <xf numFmtId="0" fontId="30" fillId="0" borderId="10" xfId="48" applyFont="1" applyFill="1" applyBorder="1" applyAlignment="1" applyProtection="1">
      <alignment vertical="center" wrapText="1"/>
      <protection/>
    </xf>
    <xf numFmtId="191" fontId="12" fillId="0" borderId="10" xfId="0" applyNumberFormat="1" applyFont="1" applyFill="1" applyBorder="1" applyAlignment="1" applyProtection="1">
      <alignment horizontal="center" vertical="center"/>
      <protection locked="0"/>
    </xf>
    <xf numFmtId="236" fontId="12" fillId="0" borderId="10" xfId="48" applyNumberFormat="1" applyFont="1" applyFill="1" applyBorder="1" applyAlignment="1" applyProtection="1">
      <alignment horizontal="center" vertical="center" wrapText="1"/>
      <protection/>
    </xf>
    <xf numFmtId="0" fontId="30" fillId="0" borderId="10" xfId="48" applyFont="1" applyFill="1" applyBorder="1" applyAlignment="1" applyProtection="1">
      <alignment horizontal="center" vertical="center" wrapText="1"/>
      <protection/>
    </xf>
    <xf numFmtId="191" fontId="12" fillId="0" borderId="10" xfId="0" applyNumberFormat="1" applyFont="1" applyFill="1" applyBorder="1" applyAlignment="1" applyProtection="1">
      <alignment horizontal="center" vertical="center"/>
      <protection/>
    </xf>
    <xf numFmtId="0" fontId="12" fillId="0" borderId="12" xfId="49" applyFont="1" applyFill="1" applyBorder="1" applyAlignment="1">
      <alignment horizontal="center" vertical="center" wrapText="1"/>
      <protection/>
    </xf>
    <xf numFmtId="0" fontId="30" fillId="0" borderId="12" xfId="49" applyFont="1" applyFill="1" applyBorder="1" applyAlignment="1" applyProtection="1">
      <alignment vertical="center" wrapText="1" shrinkToFit="1"/>
      <protection/>
    </xf>
    <xf numFmtId="0" fontId="30" fillId="0" borderId="12" xfId="48" applyFont="1" applyFill="1" applyBorder="1" applyAlignment="1" applyProtection="1">
      <alignment horizontal="center" vertical="center" wrapText="1"/>
      <protection/>
    </xf>
    <xf numFmtId="0" fontId="12" fillId="0" borderId="12" xfId="0" applyFont="1" applyBorder="1" applyAlignment="1">
      <alignment horizontal="center" vertical="center"/>
    </xf>
    <xf numFmtId="191" fontId="12" fillId="0" borderId="12" xfId="0" applyNumberFormat="1" applyFont="1" applyFill="1" applyBorder="1" applyAlignment="1" applyProtection="1">
      <alignment horizontal="center" vertical="center"/>
      <protection/>
    </xf>
    <xf numFmtId="3" fontId="12" fillId="0" borderId="12" xfId="0" applyNumberFormat="1" applyFont="1" applyFill="1" applyBorder="1" applyAlignment="1">
      <alignment horizontal="right" vertical="center"/>
    </xf>
    <xf numFmtId="0" fontId="19" fillId="0" borderId="13" xfId="0" applyNumberFormat="1" applyFont="1" applyFill="1" applyBorder="1" applyAlignment="1" applyProtection="1">
      <alignment/>
      <protection/>
    </xf>
    <xf numFmtId="0" fontId="14" fillId="0" borderId="0" xfId="73" applyFont="1" applyFill="1" applyAlignment="1" applyProtection="1">
      <alignment horizontal="justify" vertical="center" wrapText="1"/>
      <protection hidden="1"/>
    </xf>
    <xf numFmtId="0" fontId="26"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readingOrder="1"/>
      <protection/>
    </xf>
    <xf numFmtId="0" fontId="18" fillId="0" borderId="15" xfId="0" applyFont="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26" fillId="0" borderId="0" xfId="0" applyFont="1" applyFill="1" applyBorder="1" applyAlignment="1" applyProtection="1">
      <alignment horizontal="left" vertical="center"/>
      <protection/>
    </xf>
    <xf numFmtId="0" fontId="28" fillId="0" borderId="0" xfId="0" applyFont="1" applyBorder="1" applyAlignment="1">
      <alignment horizontal="left" vertical="center"/>
    </xf>
    <xf numFmtId="0" fontId="31" fillId="0" borderId="0" xfId="0" applyFont="1" applyBorder="1" applyAlignment="1">
      <alignment horizontal="left" vertical="center"/>
    </xf>
    <xf numFmtId="0" fontId="6"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readingOrder="1"/>
      <protection/>
    </xf>
    <xf numFmtId="0" fontId="6" fillId="0" borderId="10" xfId="0" applyFont="1" applyFill="1" applyBorder="1" applyAlignment="1" applyProtection="1">
      <alignment horizontal="center" vertical="center" wrapText="1" readingOrder="1"/>
      <protection/>
    </xf>
    <xf numFmtId="0" fontId="14" fillId="0" borderId="0" xfId="0" applyFont="1" applyAlignment="1">
      <alignment vertical="center" wrapText="1"/>
    </xf>
  </cellXfs>
  <cellStyles count="7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9" xfId="40"/>
    <cellStyle name="常规 3 2 2 2" xfId="41"/>
    <cellStyle name="常规 3 2 2 4" xfId="42"/>
    <cellStyle name="常规 4" xfId="43"/>
    <cellStyle name="常规 4 2 2" xfId="44"/>
    <cellStyle name="常规 4 3" xfId="45"/>
    <cellStyle name="常规 7" xfId="46"/>
    <cellStyle name="常规_2标 400章(核）" xfId="47"/>
    <cellStyle name="常规_BMFJ房建固化清单" xfId="48"/>
    <cellStyle name="常规_工程量清单 100章" xfId="49"/>
    <cellStyle name="常规_工程量清单（8月1日新版）" xfId="50"/>
    <cellStyle name="常规_工程量清单汇总"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样式 1" xfId="73"/>
    <cellStyle name="Followed Hyperlink" xfId="74"/>
    <cellStyle name="注释" xfId="75"/>
  </cellStyles>
  <dxfs count="6">
    <dxf>
      <fill>
        <patternFill patternType="solid">
          <fgColor indexed="65"/>
          <bgColor theme="9" tint="0.5999600291252136"/>
        </patternFill>
      </fill>
    </dxf>
    <dxf>
      <fill>
        <patternFill patternType="solid">
          <fgColor indexed="65"/>
          <bgColor theme="9" tint="0.5999600291252136"/>
        </patternFill>
      </fill>
    </dxf>
    <dxf>
      <fill>
        <patternFill patternType="solid">
          <fgColor indexed="65"/>
          <bgColor theme="9" tint="0.5999600291252136"/>
        </patternFill>
      </fill>
    </dxf>
    <dxf>
      <fill>
        <patternFill patternType="solid">
          <fgColor indexed="65"/>
          <bgColor theme="9" tint="0.5999600291252136"/>
        </patternFill>
      </fill>
    </dxf>
    <dxf>
      <fill>
        <patternFill patternType="solid">
          <fgColor indexed="65"/>
          <bgColor theme="9" tint="0.5999600291252136"/>
        </patternFill>
      </fill>
    </dxf>
    <dxf>
      <fill>
        <patternFill patternType="solid">
          <fgColor indexed="65"/>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5"/>
  <sheetViews>
    <sheetView showGridLines="0" showZeros="0" view="pageBreakPreview" zoomScaleSheetLayoutView="100" zoomScalePageLayoutView="0" workbookViewId="0" topLeftCell="A1">
      <selection activeCell="A21" sqref="A21"/>
    </sheetView>
  </sheetViews>
  <sheetFormatPr defaultColWidth="9.00390625" defaultRowHeight="14.25"/>
  <cols>
    <col min="1" max="1" width="10.125" style="2" customWidth="1"/>
    <col min="2" max="2" width="27.625" style="2" customWidth="1"/>
    <col min="3" max="3" width="16.125" style="2" customWidth="1"/>
    <col min="4" max="4" width="17.50390625" style="2" customWidth="1"/>
    <col min="5" max="16384" width="9.00390625" style="2" customWidth="1"/>
  </cols>
  <sheetData>
    <row r="1" spans="1:4" ht="36" customHeight="1">
      <c r="A1" s="140" t="s">
        <v>85</v>
      </c>
      <c r="B1" s="140"/>
      <c r="C1" s="140"/>
      <c r="D1" s="140"/>
    </row>
    <row r="2" spans="1:4" ht="32.25" customHeight="1">
      <c r="A2" s="141" t="s">
        <v>86</v>
      </c>
      <c r="B2" s="142"/>
      <c r="C2" s="142"/>
      <c r="D2" s="142"/>
    </row>
    <row r="3" spans="1:4" s="33" customFormat="1" ht="18" customHeight="1">
      <c r="A3" s="64" t="str">
        <f>'汇总表'!A3</f>
        <v>合同段编号：BTBRCSG-2</v>
      </c>
      <c r="B3" s="8"/>
      <c r="C3" s="8"/>
      <c r="D3" s="81" t="s">
        <v>40</v>
      </c>
    </row>
    <row r="4" spans="1:4" s="83" customFormat="1" ht="27" customHeight="1">
      <c r="A4" s="82" t="s">
        <v>87</v>
      </c>
      <c r="B4" s="82" t="s">
        <v>88</v>
      </c>
      <c r="C4" s="82" t="s">
        <v>89</v>
      </c>
      <c r="D4" s="82" t="s">
        <v>90</v>
      </c>
    </row>
    <row r="5" spans="1:4" s="3" customFormat="1" ht="27" customHeight="1">
      <c r="A5" s="94" t="s">
        <v>500</v>
      </c>
      <c r="B5" s="95" t="s">
        <v>501</v>
      </c>
      <c r="C5" s="6"/>
      <c r="D5" s="5">
        <v>5600000</v>
      </c>
    </row>
    <row r="6" spans="1:4" s="3" customFormat="1" ht="27" customHeight="1">
      <c r="A6" s="96" t="s">
        <v>502</v>
      </c>
      <c r="B6" s="95" t="s">
        <v>503</v>
      </c>
      <c r="C6" s="6"/>
      <c r="D6" s="5">
        <v>900000</v>
      </c>
    </row>
    <row r="7" spans="1:4" s="3" customFormat="1" ht="27" customHeight="1">
      <c r="A7" s="96" t="s">
        <v>368</v>
      </c>
      <c r="B7" s="95" t="s">
        <v>504</v>
      </c>
      <c r="C7" s="6"/>
      <c r="D7" s="5">
        <v>400000</v>
      </c>
    </row>
    <row r="8" spans="1:4" s="3" customFormat="1" ht="27" customHeight="1">
      <c r="A8" s="97" t="s">
        <v>505</v>
      </c>
      <c r="B8" s="98" t="s">
        <v>506</v>
      </c>
      <c r="C8" s="6"/>
      <c r="D8" s="5">
        <v>520000</v>
      </c>
    </row>
    <row r="9" spans="1:4" s="3" customFormat="1" ht="27" customHeight="1">
      <c r="A9" s="97" t="s">
        <v>507</v>
      </c>
      <c r="B9" s="98" t="s">
        <v>508</v>
      </c>
      <c r="C9" s="6"/>
      <c r="D9" s="5">
        <v>355000</v>
      </c>
    </row>
    <row r="10" spans="1:4" s="3" customFormat="1" ht="27" customHeight="1">
      <c r="A10" s="97" t="s">
        <v>509</v>
      </c>
      <c r="B10" s="99" t="s">
        <v>510</v>
      </c>
      <c r="C10" s="6"/>
      <c r="D10" s="5">
        <v>930000</v>
      </c>
    </row>
    <row r="11" spans="1:4" s="3" customFormat="1" ht="27" customHeight="1">
      <c r="A11" s="94" t="s">
        <v>511</v>
      </c>
      <c r="B11" s="99" t="s">
        <v>512</v>
      </c>
      <c r="C11" s="6"/>
      <c r="D11" s="5">
        <v>100000</v>
      </c>
    </row>
    <row r="12" spans="1:4" s="3" customFormat="1" ht="27" customHeight="1">
      <c r="A12" s="94" t="s">
        <v>513</v>
      </c>
      <c r="B12" s="99" t="s">
        <v>514</v>
      </c>
      <c r="C12" s="6"/>
      <c r="D12" s="5">
        <v>100000</v>
      </c>
    </row>
    <row r="13" spans="1:4" s="3" customFormat="1" ht="27" customHeight="1">
      <c r="A13" s="94" t="s">
        <v>515</v>
      </c>
      <c r="B13" s="99" t="s">
        <v>516</v>
      </c>
      <c r="C13" s="6"/>
      <c r="D13" s="5">
        <v>275000</v>
      </c>
    </row>
    <row r="14" spans="1:4" s="3" customFormat="1" ht="27" customHeight="1">
      <c r="A14" s="100" t="s">
        <v>517</v>
      </c>
      <c r="B14" s="99" t="s">
        <v>518</v>
      </c>
      <c r="C14" s="6"/>
      <c r="D14" s="5">
        <v>180000</v>
      </c>
    </row>
    <row r="15" spans="1:4" s="3" customFormat="1" ht="27" customHeight="1">
      <c r="A15" s="139" t="s">
        <v>91</v>
      </c>
      <c r="B15" s="139"/>
      <c r="C15" s="139"/>
      <c r="D15" s="7">
        <f>SUM(D5:D14)</f>
        <v>9360000</v>
      </c>
    </row>
    <row r="16" ht="24" customHeight="1"/>
    <row r="17" ht="24" customHeight="1"/>
    <row r="18" ht="24" customHeight="1"/>
    <row r="19" ht="24" customHeight="1"/>
    <row r="20" ht="24" customHeight="1"/>
    <row r="21" ht="24" customHeight="1"/>
  </sheetData>
  <sheetProtection password="C6D1" sheet="1" formatCells="0" formatColumns="0" formatRows="0"/>
  <mergeCells count="3">
    <mergeCell ref="A15:C15"/>
    <mergeCell ref="A1:D1"/>
    <mergeCell ref="A2:D2"/>
  </mergeCells>
  <dataValidations count="1">
    <dataValidation allowBlank="1" showInputMessage="1" showErrorMessage="1" imeMode="on" sqref="B8: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9"/>
  <sheetViews>
    <sheetView showGridLines="0" showZeros="0" view="pageBreakPreview" zoomScaleSheetLayoutView="100" zoomScalePageLayoutView="0" workbookViewId="0" topLeftCell="A1">
      <selection activeCell="G14" sqref="G14"/>
    </sheetView>
  </sheetViews>
  <sheetFormatPr defaultColWidth="9.00390625" defaultRowHeight="24.75" customHeight="1"/>
  <cols>
    <col min="1" max="1" width="8.625" style="35" customWidth="1"/>
    <col min="2" max="2" width="9.625" style="35" customWidth="1"/>
    <col min="3" max="3" width="35.375" style="35" customWidth="1"/>
    <col min="4" max="4" width="20.625" style="35" customWidth="1"/>
    <col min="5" max="16384" width="9.00390625" style="35" customWidth="1"/>
  </cols>
  <sheetData>
    <row r="1" spans="1:4" ht="35.25" customHeight="1">
      <c r="A1" s="140" t="s">
        <v>92</v>
      </c>
      <c r="B1" s="140"/>
      <c r="C1" s="140"/>
      <c r="D1" s="140"/>
    </row>
    <row r="2" ht="22.5" customHeight="1"/>
    <row r="3" spans="1:5" s="34" customFormat="1" ht="19.5" customHeight="1">
      <c r="A3" s="86" t="s">
        <v>932</v>
      </c>
      <c r="B3" s="1"/>
      <c r="C3" s="16"/>
      <c r="D3" s="17" t="s">
        <v>95</v>
      </c>
      <c r="E3" s="17"/>
    </row>
    <row r="4" spans="1:4" ht="34.5" customHeight="1">
      <c r="A4" s="84" t="s">
        <v>96</v>
      </c>
      <c r="B4" s="84" t="s">
        <v>97</v>
      </c>
      <c r="C4" s="84" t="s">
        <v>93</v>
      </c>
      <c r="D4" s="84" t="s">
        <v>94</v>
      </c>
    </row>
    <row r="5" spans="1:4" s="37" customFormat="1" ht="34.5" customHeight="1">
      <c r="A5" s="36">
        <v>1</v>
      </c>
      <c r="B5" s="36">
        <v>100</v>
      </c>
      <c r="C5" s="36" t="s">
        <v>98</v>
      </c>
      <c r="D5" s="7">
        <f>'100章'!F30</f>
        <v>0</v>
      </c>
    </row>
    <row r="6" spans="1:4" s="37" customFormat="1" ht="34.5" customHeight="1">
      <c r="A6" s="36">
        <v>2</v>
      </c>
      <c r="B6" s="36">
        <v>200</v>
      </c>
      <c r="C6" s="36" t="s">
        <v>99</v>
      </c>
      <c r="D6" s="7">
        <f>'200章'!F133</f>
        <v>0</v>
      </c>
    </row>
    <row r="7" spans="1:4" s="37" customFormat="1" ht="34.5" customHeight="1">
      <c r="A7" s="36">
        <v>3</v>
      </c>
      <c r="B7" s="36">
        <v>300</v>
      </c>
      <c r="C7" s="36" t="s">
        <v>100</v>
      </c>
      <c r="D7" s="7">
        <f>'300章'!F58</f>
        <v>0</v>
      </c>
    </row>
    <row r="8" spans="1:4" s="37" customFormat="1" ht="34.5" customHeight="1">
      <c r="A8" s="36">
        <v>4</v>
      </c>
      <c r="B8" s="36">
        <v>400</v>
      </c>
      <c r="C8" s="36" t="s">
        <v>101</v>
      </c>
      <c r="D8" s="7">
        <f>'400章'!F113</f>
        <v>0</v>
      </c>
    </row>
    <row r="9" spans="1:4" s="37" customFormat="1" ht="34.5" customHeight="1">
      <c r="A9" s="36">
        <v>5</v>
      </c>
      <c r="B9" s="36">
        <v>500</v>
      </c>
      <c r="C9" s="36" t="s">
        <v>102</v>
      </c>
      <c r="D9" s="7">
        <v>0</v>
      </c>
    </row>
    <row r="10" spans="1:4" s="37" customFormat="1" ht="34.5" customHeight="1">
      <c r="A10" s="36">
        <v>6</v>
      </c>
      <c r="B10" s="36">
        <v>600</v>
      </c>
      <c r="C10" s="36" t="s">
        <v>103</v>
      </c>
      <c r="D10" s="7">
        <v>0</v>
      </c>
    </row>
    <row r="11" spans="1:4" s="37" customFormat="1" ht="34.5" customHeight="1">
      <c r="A11" s="36">
        <v>7</v>
      </c>
      <c r="B11" s="36">
        <v>700</v>
      </c>
      <c r="C11" s="36" t="s">
        <v>104</v>
      </c>
      <c r="D11" s="7">
        <f>'700章'!F25</f>
        <v>0</v>
      </c>
    </row>
    <row r="12" spans="1:4" s="37" customFormat="1" ht="34.5" customHeight="1">
      <c r="A12" s="36">
        <v>8</v>
      </c>
      <c r="B12" s="36">
        <v>800</v>
      </c>
      <c r="C12" s="85" t="s">
        <v>118</v>
      </c>
      <c r="D12" s="7">
        <f>'800章'!F253</f>
        <v>0</v>
      </c>
    </row>
    <row r="13" spans="1:4" s="37" customFormat="1" ht="34.5" customHeight="1">
      <c r="A13" s="36">
        <v>9</v>
      </c>
      <c r="B13" s="36">
        <v>900</v>
      </c>
      <c r="C13" s="85" t="s">
        <v>119</v>
      </c>
      <c r="D13" s="7">
        <f>'900章'!F26</f>
        <v>0</v>
      </c>
    </row>
    <row r="14" spans="1:4" s="37" customFormat="1" ht="34.5" customHeight="1">
      <c r="A14" s="36">
        <v>10</v>
      </c>
      <c r="B14" s="143" t="s">
        <v>120</v>
      </c>
      <c r="C14" s="143"/>
      <c r="D14" s="7">
        <f>IF(D5=0,0,SUM(D5:D13))</f>
        <v>0</v>
      </c>
    </row>
    <row r="15" spans="1:4" s="37" customFormat="1" ht="34.5" customHeight="1">
      <c r="A15" s="36">
        <v>11</v>
      </c>
      <c r="B15" s="145" t="s">
        <v>105</v>
      </c>
      <c r="C15" s="143"/>
      <c r="D15" s="7">
        <f>IF(D14=0,0,'暂估价'!D15)</f>
        <v>0</v>
      </c>
    </row>
    <row r="16" spans="1:4" s="37" customFormat="1" ht="34.5" customHeight="1">
      <c r="A16" s="36">
        <v>12</v>
      </c>
      <c r="B16" s="145" t="s">
        <v>121</v>
      </c>
      <c r="C16" s="143"/>
      <c r="D16" s="7">
        <f>IF(D14=0,0,D14-D15)</f>
        <v>0</v>
      </c>
    </row>
    <row r="17" spans="1:4" s="37" customFormat="1" ht="34.5" customHeight="1">
      <c r="A17" s="36">
        <v>13</v>
      </c>
      <c r="B17" s="143" t="s">
        <v>106</v>
      </c>
      <c r="C17" s="143"/>
      <c r="D17" s="38">
        <v>0</v>
      </c>
    </row>
    <row r="18" spans="1:4" s="37" customFormat="1" ht="34.5" customHeight="1">
      <c r="A18" s="36">
        <v>14</v>
      </c>
      <c r="B18" s="144" t="s">
        <v>109</v>
      </c>
      <c r="C18" s="143"/>
      <c r="D18" s="7">
        <v>0</v>
      </c>
    </row>
    <row r="19" spans="1:4" s="37" customFormat="1" ht="34.5" customHeight="1">
      <c r="A19" s="36">
        <v>15</v>
      </c>
      <c r="B19" s="143" t="s">
        <v>122</v>
      </c>
      <c r="C19" s="143"/>
      <c r="D19" s="7">
        <f>IF(D14=0,0,D14+D17+D18)</f>
        <v>0</v>
      </c>
    </row>
  </sheetData>
  <sheetProtection password="C6D1" sheet="1" formatCells="0" formatColumns="0" formatRows="0"/>
  <mergeCells count="7">
    <mergeCell ref="B17:C17"/>
    <mergeCell ref="B18:C18"/>
    <mergeCell ref="B19:C19"/>
    <mergeCell ref="A1:D1"/>
    <mergeCell ref="B14:C14"/>
    <mergeCell ref="B15:C15"/>
    <mergeCell ref="B16:C16"/>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2"/>
  <sheetViews>
    <sheetView showGridLines="0" tabSelected="1" view="pageBreakPreview" zoomScaleSheetLayoutView="100" zoomScalePageLayoutView="0" workbookViewId="0" topLeftCell="A16">
      <selection activeCell="A21" sqref="A21"/>
    </sheetView>
  </sheetViews>
  <sheetFormatPr defaultColWidth="9.00390625" defaultRowHeight="14.25"/>
  <cols>
    <col min="1" max="1" width="75.125" style="44" customWidth="1"/>
    <col min="2" max="2" width="0.875" style="44" customWidth="1"/>
    <col min="3" max="52" width="9.00390625" style="45" customWidth="1"/>
    <col min="53" max="16384" width="9.00390625" style="44" customWidth="1"/>
  </cols>
  <sheetData>
    <row r="1" ht="42" customHeight="1">
      <c r="A1" s="43" t="s">
        <v>9</v>
      </c>
    </row>
    <row r="2" ht="39.75" customHeight="1">
      <c r="A2" s="46" t="s">
        <v>10</v>
      </c>
    </row>
    <row r="3" ht="72">
      <c r="A3" s="47" t="s">
        <v>11</v>
      </c>
    </row>
    <row r="4" ht="43.5">
      <c r="A4" s="44" t="s">
        <v>12</v>
      </c>
    </row>
    <row r="5" ht="66.75" customHeight="1">
      <c r="A5" s="146" t="s">
        <v>933</v>
      </c>
    </row>
    <row r="6" ht="72">
      <c r="A6" s="44" t="s">
        <v>13</v>
      </c>
    </row>
    <row r="7" ht="43.5">
      <c r="A7" s="44" t="s">
        <v>14</v>
      </c>
    </row>
    <row r="8" ht="43.5">
      <c r="A8" s="44" t="s">
        <v>15</v>
      </c>
    </row>
    <row r="9" ht="43.5">
      <c r="A9" s="44" t="s">
        <v>16</v>
      </c>
    </row>
    <row r="10" ht="39.75" customHeight="1">
      <c r="A10" s="46" t="s">
        <v>17</v>
      </c>
    </row>
    <row r="11" ht="43.5">
      <c r="A11" s="44" t="s">
        <v>107</v>
      </c>
    </row>
    <row r="12" ht="57.75">
      <c r="A12" s="44" t="s">
        <v>18</v>
      </c>
    </row>
    <row r="13" ht="57.75">
      <c r="A13" s="44" t="s">
        <v>19</v>
      </c>
    </row>
    <row r="14" ht="57.75">
      <c r="A14" s="44" t="s">
        <v>20</v>
      </c>
    </row>
    <row r="15" ht="43.5">
      <c r="A15" s="44" t="s">
        <v>21</v>
      </c>
    </row>
    <row r="16" ht="30.75">
      <c r="A16" s="44" t="s">
        <v>22</v>
      </c>
    </row>
    <row r="17" ht="30.75">
      <c r="A17" s="44" t="s">
        <v>108</v>
      </c>
    </row>
    <row r="18" spans="1:52" s="49" customFormat="1" ht="39.75" customHeight="1">
      <c r="A18" s="48" t="s">
        <v>23</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2" s="49" customFormat="1" ht="39.75" customHeight="1">
      <c r="A19" s="48" t="s">
        <v>24</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row>
    <row r="20" spans="1:52" s="53" customFormat="1" ht="102.75">
      <c r="A20" s="132" t="s">
        <v>931</v>
      </c>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row>
    <row r="21" spans="1:52" s="51" customFormat="1" ht="146.25">
      <c r="A21" s="55" t="s">
        <v>25</v>
      </c>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1:52" s="49" customFormat="1" ht="30.75">
      <c r="A22" s="44"/>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showGridLines="0" showZeros="0" view="pageBreakPreview" zoomScaleSheetLayoutView="100" zoomScalePageLayoutView="0" workbookViewId="0" topLeftCell="A10">
      <selection activeCell="A21" sqref="A21"/>
    </sheetView>
  </sheetViews>
  <sheetFormatPr defaultColWidth="9.00390625" defaultRowHeight="14.25"/>
  <cols>
    <col min="1" max="1" width="8.625" style="59" customWidth="1"/>
    <col min="2" max="2" width="30.125" style="58" customWidth="1"/>
    <col min="3" max="3" width="5.625" style="59" customWidth="1"/>
    <col min="4" max="4" width="7.625" style="10" customWidth="1"/>
    <col min="5" max="5" width="11.625" style="60" customWidth="1"/>
    <col min="6" max="6" width="11.625" style="61" customWidth="1"/>
    <col min="7" max="16384" width="9.00390625" style="10" customWidth="1"/>
  </cols>
  <sheetData>
    <row r="1" ht="28.5" customHeight="1">
      <c r="A1" s="57" t="s">
        <v>37</v>
      </c>
    </row>
    <row r="2" spans="1:6" s="62" customFormat="1" ht="30.75" customHeight="1">
      <c r="A2" s="133" t="s">
        <v>38</v>
      </c>
      <c r="B2" s="133"/>
      <c r="C2" s="133"/>
      <c r="D2" s="133"/>
      <c r="E2" s="133"/>
      <c r="F2" s="133"/>
    </row>
    <row r="3" spans="1:6" s="63" customFormat="1" ht="21.75" customHeight="1">
      <c r="A3" s="134" t="s">
        <v>39</v>
      </c>
      <c r="B3" s="134"/>
      <c r="C3" s="134"/>
      <c r="D3" s="134"/>
      <c r="E3" s="134"/>
      <c r="F3" s="134"/>
    </row>
    <row r="4" spans="1:6" s="32" customFormat="1" ht="18" customHeight="1">
      <c r="A4" s="64" t="str">
        <f>'汇总表'!A3</f>
        <v>合同段编号：BTBRCSG-2</v>
      </c>
      <c r="B4" s="56"/>
      <c r="C4" s="31"/>
      <c r="D4" s="31"/>
      <c r="E4" s="39"/>
      <c r="F4" s="65" t="s">
        <v>40</v>
      </c>
    </row>
    <row r="5" spans="1:6" ht="27" customHeight="1">
      <c r="A5" s="19" t="s">
        <v>41</v>
      </c>
      <c r="B5" s="66" t="s">
        <v>42</v>
      </c>
      <c r="C5" s="19" t="s">
        <v>43</v>
      </c>
      <c r="D5" s="19" t="s">
        <v>44</v>
      </c>
      <c r="E5" s="40" t="s">
        <v>45</v>
      </c>
      <c r="F5" s="19" t="s">
        <v>46</v>
      </c>
    </row>
    <row r="6" spans="1:6" ht="27" customHeight="1">
      <c r="A6" s="6">
        <v>101</v>
      </c>
      <c r="B6" s="27" t="s">
        <v>47</v>
      </c>
      <c r="C6" s="6"/>
      <c r="D6" s="9"/>
      <c r="E6" s="40"/>
      <c r="F6" s="5">
        <f aca="true" t="shared" si="0" ref="F6:F29">IF(E6&gt;0,ROUND(D6*E6,0),"")</f>
      </c>
    </row>
    <row r="7" spans="1:6" ht="27" customHeight="1">
      <c r="A7" s="6" t="s">
        <v>7</v>
      </c>
      <c r="B7" s="27" t="s">
        <v>48</v>
      </c>
      <c r="C7" s="6"/>
      <c r="D7" s="9"/>
      <c r="E7" s="40"/>
      <c r="F7" s="5">
        <f t="shared" si="0"/>
      </c>
    </row>
    <row r="8" spans="1:6" ht="27" customHeight="1">
      <c r="A8" s="6" t="s">
        <v>26</v>
      </c>
      <c r="B8" s="27" t="s">
        <v>49</v>
      </c>
      <c r="C8" s="6" t="s">
        <v>50</v>
      </c>
      <c r="D8" s="9">
        <v>1</v>
      </c>
      <c r="E8" s="41">
        <f>IF(E13=0,0,ROUND(SUM(F10:F29,SUM('汇总表'!D6:D13))*0.003,0))</f>
        <v>0</v>
      </c>
      <c r="F8" s="5">
        <f t="shared" si="0"/>
      </c>
    </row>
    <row r="9" spans="1:6" ht="27" customHeight="1">
      <c r="A9" s="6" t="s">
        <v>27</v>
      </c>
      <c r="B9" s="27" t="s">
        <v>51</v>
      </c>
      <c r="C9" s="6" t="s">
        <v>50</v>
      </c>
      <c r="D9" s="9">
        <v>1</v>
      </c>
      <c r="E9" s="41">
        <f>IF(E8=0,0,20000000*0.004)</f>
        <v>0</v>
      </c>
      <c r="F9" s="5">
        <f t="shared" si="0"/>
      </c>
    </row>
    <row r="10" spans="1:6" ht="27" customHeight="1">
      <c r="A10" s="6">
        <v>102</v>
      </c>
      <c r="B10" s="27" t="s">
        <v>52</v>
      </c>
      <c r="C10" s="6"/>
      <c r="D10" s="4"/>
      <c r="E10" s="42"/>
      <c r="F10" s="5">
        <f t="shared" si="0"/>
      </c>
    </row>
    <row r="11" spans="1:6" ht="27" customHeight="1">
      <c r="A11" s="11" t="s">
        <v>8</v>
      </c>
      <c r="B11" s="12" t="s">
        <v>53</v>
      </c>
      <c r="C11" s="11" t="s">
        <v>50</v>
      </c>
      <c r="D11" s="4">
        <v>1</v>
      </c>
      <c r="E11" s="42"/>
      <c r="F11" s="5">
        <f t="shared" si="0"/>
      </c>
    </row>
    <row r="12" spans="1:6" ht="27" customHeight="1">
      <c r="A12" s="11" t="s">
        <v>1</v>
      </c>
      <c r="B12" s="12" t="s">
        <v>54</v>
      </c>
      <c r="C12" s="11" t="s">
        <v>50</v>
      </c>
      <c r="D12" s="4">
        <v>1</v>
      </c>
      <c r="E12" s="42"/>
      <c r="F12" s="5">
        <f t="shared" si="0"/>
      </c>
    </row>
    <row r="13" spans="1:7" ht="27" customHeight="1">
      <c r="A13" s="11" t="s">
        <v>28</v>
      </c>
      <c r="B13" s="27" t="s">
        <v>110</v>
      </c>
      <c r="C13" s="6" t="s">
        <v>50</v>
      </c>
      <c r="D13" s="4">
        <v>1</v>
      </c>
      <c r="E13" s="42"/>
      <c r="F13" s="5">
        <f t="shared" si="0"/>
      </c>
      <c r="G13" s="10" t="s">
        <v>55</v>
      </c>
    </row>
    <row r="14" spans="1:6" ht="27" customHeight="1">
      <c r="A14" s="11" t="s">
        <v>29</v>
      </c>
      <c r="B14" s="12" t="s">
        <v>123</v>
      </c>
      <c r="C14" s="11" t="s">
        <v>50</v>
      </c>
      <c r="D14" s="4">
        <v>1</v>
      </c>
      <c r="E14" s="41"/>
      <c r="F14" s="5">
        <v>5600000</v>
      </c>
    </row>
    <row r="15" spans="1:6" ht="27" customHeight="1">
      <c r="A15" s="11" t="s">
        <v>111</v>
      </c>
      <c r="B15" s="12" t="s">
        <v>124</v>
      </c>
      <c r="C15" s="11" t="s">
        <v>50</v>
      </c>
      <c r="D15" s="4">
        <v>1</v>
      </c>
      <c r="E15" s="41"/>
      <c r="F15" s="5">
        <v>900000</v>
      </c>
    </row>
    <row r="16" spans="1:6" ht="27" customHeight="1">
      <c r="A16" s="11">
        <v>103</v>
      </c>
      <c r="B16" s="12" t="s">
        <v>56</v>
      </c>
      <c r="C16" s="11"/>
      <c r="D16" s="4"/>
      <c r="E16" s="42"/>
      <c r="F16" s="5">
        <f t="shared" si="0"/>
      </c>
    </row>
    <row r="17" spans="1:6" ht="27" customHeight="1">
      <c r="A17" s="11" t="s">
        <v>4</v>
      </c>
      <c r="B17" s="12" t="s">
        <v>57</v>
      </c>
      <c r="C17" s="11" t="s">
        <v>0</v>
      </c>
      <c r="D17" s="4">
        <v>1</v>
      </c>
      <c r="E17" s="42"/>
      <c r="F17" s="5">
        <f t="shared" si="0"/>
      </c>
    </row>
    <row r="18" spans="1:6" ht="27" customHeight="1">
      <c r="A18" s="11" t="s">
        <v>5</v>
      </c>
      <c r="B18" s="12" t="s">
        <v>58</v>
      </c>
      <c r="C18" s="11" t="s">
        <v>50</v>
      </c>
      <c r="D18" s="4">
        <v>1</v>
      </c>
      <c r="E18" s="42"/>
      <c r="F18" s="5">
        <f t="shared" si="0"/>
      </c>
    </row>
    <row r="19" spans="1:6" ht="27" customHeight="1">
      <c r="A19" s="11" t="s">
        <v>6</v>
      </c>
      <c r="B19" s="12" t="s">
        <v>59</v>
      </c>
      <c r="C19" s="11" t="s">
        <v>50</v>
      </c>
      <c r="D19" s="4">
        <v>1</v>
      </c>
      <c r="E19" s="42"/>
      <c r="F19" s="5">
        <f t="shared" si="0"/>
      </c>
    </row>
    <row r="20" spans="1:6" ht="27" customHeight="1">
      <c r="A20" s="11" t="s">
        <v>2</v>
      </c>
      <c r="B20" s="12" t="s">
        <v>60</v>
      </c>
      <c r="C20" s="11" t="s">
        <v>50</v>
      </c>
      <c r="D20" s="4">
        <v>1</v>
      </c>
      <c r="E20" s="42"/>
      <c r="F20" s="5">
        <f t="shared" si="0"/>
      </c>
    </row>
    <row r="21" spans="1:6" ht="27" customHeight="1">
      <c r="A21" s="11" t="s">
        <v>3</v>
      </c>
      <c r="B21" s="12" t="s">
        <v>61</v>
      </c>
      <c r="C21" s="11" t="s">
        <v>50</v>
      </c>
      <c r="D21" s="4">
        <v>1</v>
      </c>
      <c r="E21" s="42"/>
      <c r="F21" s="5">
        <f t="shared" si="0"/>
      </c>
    </row>
    <row r="22" spans="1:6" ht="27" customHeight="1">
      <c r="A22" s="11" t="s">
        <v>112</v>
      </c>
      <c r="B22" s="87" t="s">
        <v>113</v>
      </c>
      <c r="C22" s="11" t="s">
        <v>50</v>
      </c>
      <c r="D22" s="4">
        <v>1</v>
      </c>
      <c r="E22" s="42"/>
      <c r="F22" s="5">
        <f>IF(E22&gt;0,ROUND(D22*E22,0),"")</f>
      </c>
    </row>
    <row r="23" spans="1:6" ht="27" customHeight="1">
      <c r="A23" s="4">
        <v>105</v>
      </c>
      <c r="B23" s="13" t="s">
        <v>30</v>
      </c>
      <c r="C23" s="4"/>
      <c r="D23" s="4"/>
      <c r="E23" s="42"/>
      <c r="F23" s="5">
        <f t="shared" si="0"/>
      </c>
    </row>
    <row r="24" spans="1:6" ht="27" customHeight="1">
      <c r="A24" s="11" t="s">
        <v>31</v>
      </c>
      <c r="B24" s="12" t="s">
        <v>62</v>
      </c>
      <c r="C24" s="11" t="s">
        <v>0</v>
      </c>
      <c r="D24" s="4">
        <v>1</v>
      </c>
      <c r="E24" s="42"/>
      <c r="F24" s="5">
        <f t="shared" si="0"/>
      </c>
    </row>
    <row r="25" spans="1:6" ht="27" customHeight="1">
      <c r="A25" s="11" t="s">
        <v>32</v>
      </c>
      <c r="B25" s="12" t="s">
        <v>63</v>
      </c>
      <c r="C25" s="11" t="s">
        <v>50</v>
      </c>
      <c r="D25" s="4">
        <v>1</v>
      </c>
      <c r="E25" s="42"/>
      <c r="F25" s="5">
        <f t="shared" si="0"/>
      </c>
    </row>
    <row r="26" spans="1:6" ht="27" customHeight="1">
      <c r="A26" s="11" t="s">
        <v>33</v>
      </c>
      <c r="B26" s="12" t="s">
        <v>64</v>
      </c>
      <c r="C26" s="11" t="s">
        <v>50</v>
      </c>
      <c r="D26" s="4">
        <v>1</v>
      </c>
      <c r="E26" s="42"/>
      <c r="F26" s="5">
        <f t="shared" si="0"/>
      </c>
    </row>
    <row r="27" spans="1:6" ht="27" customHeight="1">
      <c r="A27" s="11" t="s">
        <v>34</v>
      </c>
      <c r="B27" s="12" t="s">
        <v>65</v>
      </c>
      <c r="C27" s="11" t="s">
        <v>50</v>
      </c>
      <c r="D27" s="4">
        <v>1</v>
      </c>
      <c r="E27" s="42"/>
      <c r="F27" s="5">
        <f t="shared" si="0"/>
      </c>
    </row>
    <row r="28" spans="1:6" ht="27" customHeight="1">
      <c r="A28" s="11" t="s">
        <v>35</v>
      </c>
      <c r="B28" s="12" t="s">
        <v>66</v>
      </c>
      <c r="C28" s="11" t="s">
        <v>50</v>
      </c>
      <c r="D28" s="4">
        <v>1</v>
      </c>
      <c r="E28" s="42"/>
      <c r="F28" s="5">
        <f t="shared" si="0"/>
      </c>
    </row>
    <row r="29" spans="1:6" ht="27" customHeight="1">
      <c r="A29" s="11" t="s">
        <v>36</v>
      </c>
      <c r="B29" s="12" t="s">
        <v>67</v>
      </c>
      <c r="C29" s="11" t="s">
        <v>50</v>
      </c>
      <c r="D29" s="4">
        <v>1</v>
      </c>
      <c r="E29" s="42"/>
      <c r="F29" s="5">
        <f t="shared" si="0"/>
      </c>
    </row>
    <row r="30" spans="1:6" ht="27" customHeight="1">
      <c r="A30" s="135" t="s">
        <v>68</v>
      </c>
      <c r="B30" s="136"/>
      <c r="C30" s="136"/>
      <c r="D30" s="136"/>
      <c r="E30" s="136"/>
      <c r="F30" s="14">
        <f>IF(E13=0,0,SUM(F6:F29))</f>
        <v>0</v>
      </c>
    </row>
  </sheetData>
  <sheetProtection password="C6D1" sheet="1" formatCells="0" formatColumns="0" formatRows="0"/>
  <mergeCells count="3">
    <mergeCell ref="A2:F2"/>
    <mergeCell ref="A3:F3"/>
    <mergeCell ref="A30:E30"/>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2"/>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A21" sqref="A21"/>
    </sheetView>
  </sheetViews>
  <sheetFormatPr defaultColWidth="9.00390625" defaultRowHeight="14.25"/>
  <cols>
    <col min="1" max="1" width="7.625" style="72" customWidth="1"/>
    <col min="2" max="2" width="25.625" style="73" customWidth="1"/>
    <col min="3" max="3" width="5.625" style="72" customWidth="1"/>
    <col min="4" max="4" width="10.625" style="78" customWidth="1"/>
    <col min="5" max="5" width="10.625" style="79" customWidth="1"/>
    <col min="6" max="6" width="14.625" style="80" customWidth="1"/>
    <col min="7" max="7" width="1.875" style="67" customWidth="1"/>
    <col min="8" max="16384" width="9.00390625" style="28" customWidth="1"/>
  </cols>
  <sheetData>
    <row r="1" spans="1:6" ht="34.5" customHeight="1">
      <c r="A1" s="133" t="s">
        <v>69</v>
      </c>
      <c r="B1" s="133"/>
      <c r="C1" s="133"/>
      <c r="D1" s="133"/>
      <c r="E1" s="133"/>
      <c r="F1" s="133"/>
    </row>
    <row r="2" spans="1:6" s="22" customFormat="1" ht="22.5" customHeight="1">
      <c r="A2" s="134" t="s">
        <v>70</v>
      </c>
      <c r="B2" s="134"/>
      <c r="C2" s="134"/>
      <c r="D2" s="134"/>
      <c r="E2" s="134"/>
      <c r="F2" s="134"/>
    </row>
    <row r="3" spans="1:6" s="30" customFormat="1" ht="18" customHeight="1">
      <c r="A3" s="64" t="str">
        <f>'汇总表'!A3</f>
        <v>合同段编号：BTBRCSG-2</v>
      </c>
      <c r="B3" s="56"/>
      <c r="C3" s="15"/>
      <c r="D3" s="16"/>
      <c r="E3" s="29"/>
      <c r="F3" s="65" t="s">
        <v>71</v>
      </c>
    </row>
    <row r="4" spans="1:6" s="18" customFormat="1" ht="27" customHeight="1">
      <c r="A4" s="68" t="s">
        <v>72</v>
      </c>
      <c r="B4" s="69" t="s">
        <v>73</v>
      </c>
      <c r="C4" s="68" t="s">
        <v>74</v>
      </c>
      <c r="D4" s="68" t="s">
        <v>75</v>
      </c>
      <c r="E4" s="70" t="s">
        <v>76</v>
      </c>
      <c r="F4" s="19" t="s">
        <v>77</v>
      </c>
    </row>
    <row r="5" spans="1:6" s="22" customFormat="1" ht="27" customHeight="1">
      <c r="A5" s="89">
        <v>202</v>
      </c>
      <c r="B5" s="88" t="s">
        <v>125</v>
      </c>
      <c r="C5" s="89"/>
      <c r="D5" s="9"/>
      <c r="E5" s="20"/>
      <c r="F5" s="21">
        <f aca="true" t="shared" si="0" ref="F5:F132">IF(E5&gt;0,ROUND(D5*E5,0),"")</f>
      </c>
    </row>
    <row r="6" spans="1:6" s="22" customFormat="1" ht="27" customHeight="1">
      <c r="A6" s="89" t="s">
        <v>126</v>
      </c>
      <c r="B6" s="88" t="s">
        <v>127</v>
      </c>
      <c r="C6" s="89"/>
      <c r="D6" s="6"/>
      <c r="E6" s="20"/>
      <c r="F6" s="21">
        <f t="shared" si="0"/>
      </c>
    </row>
    <row r="7" spans="1:6" s="22" customFormat="1" ht="27" customHeight="1">
      <c r="A7" s="89" t="s">
        <v>128</v>
      </c>
      <c r="B7" s="88" t="s">
        <v>129</v>
      </c>
      <c r="C7" s="89" t="s">
        <v>130</v>
      </c>
      <c r="D7" s="6">
        <v>78815</v>
      </c>
      <c r="E7" s="20"/>
      <c r="F7" s="21">
        <f t="shared" si="0"/>
      </c>
    </row>
    <row r="8" spans="1:6" s="22" customFormat="1" ht="27" customHeight="1">
      <c r="A8" s="89" t="s">
        <v>131</v>
      </c>
      <c r="B8" s="88" t="s">
        <v>132</v>
      </c>
      <c r="C8" s="89" t="s">
        <v>133</v>
      </c>
      <c r="D8" s="6">
        <v>1230</v>
      </c>
      <c r="E8" s="20"/>
      <c r="F8" s="21">
        <f t="shared" si="0"/>
      </c>
    </row>
    <row r="9" spans="1:6" s="22" customFormat="1" ht="27" customHeight="1">
      <c r="A9" s="89" t="s">
        <v>134</v>
      </c>
      <c r="B9" s="88" t="s">
        <v>135</v>
      </c>
      <c r="C9" s="89" t="s">
        <v>133</v>
      </c>
      <c r="D9" s="6">
        <v>1230</v>
      </c>
      <c r="E9" s="20"/>
      <c r="F9" s="21">
        <f t="shared" si="0"/>
      </c>
    </row>
    <row r="10" spans="1:6" s="22" customFormat="1" ht="27" customHeight="1">
      <c r="A10" s="89" t="s">
        <v>136</v>
      </c>
      <c r="B10" s="88" t="s">
        <v>137</v>
      </c>
      <c r="C10" s="89" t="s">
        <v>138</v>
      </c>
      <c r="D10" s="6">
        <v>6800</v>
      </c>
      <c r="E10" s="20"/>
      <c r="F10" s="21">
        <f t="shared" si="0"/>
      </c>
    </row>
    <row r="11" spans="1:6" s="22" customFormat="1" ht="27" customHeight="1">
      <c r="A11" s="89" t="s">
        <v>139</v>
      </c>
      <c r="B11" s="88" t="s">
        <v>140</v>
      </c>
      <c r="C11" s="89"/>
      <c r="D11" s="6"/>
      <c r="E11" s="20"/>
      <c r="F11" s="21">
        <f t="shared" si="0"/>
      </c>
    </row>
    <row r="12" spans="1:6" s="22" customFormat="1" ht="27" customHeight="1">
      <c r="A12" s="89" t="s">
        <v>131</v>
      </c>
      <c r="B12" s="88" t="s">
        <v>141</v>
      </c>
      <c r="C12" s="89" t="s">
        <v>138</v>
      </c>
      <c r="D12" s="6">
        <v>21290.4</v>
      </c>
      <c r="E12" s="20"/>
      <c r="F12" s="21">
        <f t="shared" si="0"/>
      </c>
    </row>
    <row r="13" spans="1:6" s="22" customFormat="1" ht="27" customHeight="1">
      <c r="A13" s="89" t="s">
        <v>136</v>
      </c>
      <c r="B13" s="88" t="s">
        <v>142</v>
      </c>
      <c r="C13" s="89" t="s">
        <v>138</v>
      </c>
      <c r="D13" s="24">
        <v>16323</v>
      </c>
      <c r="E13" s="20"/>
      <c r="F13" s="21">
        <f t="shared" si="0"/>
      </c>
    </row>
    <row r="14" spans="1:6" s="22" customFormat="1" ht="27" customHeight="1">
      <c r="A14" s="89" t="s">
        <v>143</v>
      </c>
      <c r="B14" s="88" t="s">
        <v>144</v>
      </c>
      <c r="C14" s="89" t="s">
        <v>138</v>
      </c>
      <c r="D14" s="24">
        <v>6714</v>
      </c>
      <c r="E14" s="20"/>
      <c r="F14" s="21">
        <f t="shared" si="0"/>
      </c>
    </row>
    <row r="15" spans="1:6" s="22" customFormat="1" ht="27" customHeight="1">
      <c r="A15" s="89" t="s">
        <v>145</v>
      </c>
      <c r="B15" s="88" t="s">
        <v>146</v>
      </c>
      <c r="C15" s="89"/>
      <c r="D15" s="24"/>
      <c r="E15" s="20"/>
      <c r="F15" s="21">
        <f t="shared" si="0"/>
      </c>
    </row>
    <row r="16" spans="1:6" s="22" customFormat="1" ht="27" customHeight="1">
      <c r="A16" s="89" t="s">
        <v>27</v>
      </c>
      <c r="B16" s="88" t="s">
        <v>147</v>
      </c>
      <c r="C16" s="89" t="s">
        <v>148</v>
      </c>
      <c r="D16" s="24">
        <v>0</v>
      </c>
      <c r="E16" s="20"/>
      <c r="F16" s="21">
        <f t="shared" si="0"/>
      </c>
    </row>
    <row r="17" spans="1:6" s="22" customFormat="1" ht="27" customHeight="1">
      <c r="A17" s="89" t="s">
        <v>134</v>
      </c>
      <c r="B17" s="88" t="s">
        <v>149</v>
      </c>
      <c r="C17" s="89" t="s">
        <v>138</v>
      </c>
      <c r="D17" s="24">
        <v>266.23</v>
      </c>
      <c r="E17" s="20"/>
      <c r="F17" s="21">
        <f t="shared" si="0"/>
      </c>
    </row>
    <row r="18" spans="1:6" s="22" customFormat="1" ht="27" customHeight="1">
      <c r="A18" s="89" t="s">
        <v>150</v>
      </c>
      <c r="B18" s="90" t="s">
        <v>151</v>
      </c>
      <c r="C18" s="89" t="s">
        <v>152</v>
      </c>
      <c r="D18" s="24"/>
      <c r="E18" s="20"/>
      <c r="F18" s="21">
        <f t="shared" si="0"/>
      </c>
    </row>
    <row r="19" spans="1:6" s="22" customFormat="1" ht="27" customHeight="1">
      <c r="A19" s="89">
        <v>203</v>
      </c>
      <c r="B19" s="88" t="s">
        <v>153</v>
      </c>
      <c r="C19" s="89"/>
      <c r="D19" s="24"/>
      <c r="E19" s="20"/>
      <c r="F19" s="21">
        <f t="shared" si="0"/>
      </c>
    </row>
    <row r="20" spans="1:6" s="22" customFormat="1" ht="27" customHeight="1">
      <c r="A20" s="89" t="s">
        <v>154</v>
      </c>
      <c r="B20" s="88" t="s">
        <v>155</v>
      </c>
      <c r="C20" s="89"/>
      <c r="D20" s="24"/>
      <c r="E20" s="20"/>
      <c r="F20" s="21">
        <f t="shared" si="0"/>
      </c>
    </row>
    <row r="21" spans="1:6" s="22" customFormat="1" ht="27" customHeight="1">
      <c r="A21" s="89" t="s">
        <v>128</v>
      </c>
      <c r="B21" s="88" t="s">
        <v>156</v>
      </c>
      <c r="C21" s="89" t="s">
        <v>138</v>
      </c>
      <c r="D21" s="6">
        <v>363252</v>
      </c>
      <c r="E21" s="20"/>
      <c r="F21" s="21">
        <f t="shared" si="0"/>
      </c>
    </row>
    <row r="22" spans="1:6" s="22" customFormat="1" ht="27" customHeight="1">
      <c r="A22" s="89" t="s">
        <v>131</v>
      </c>
      <c r="B22" s="88" t="s">
        <v>157</v>
      </c>
      <c r="C22" s="89" t="s">
        <v>138</v>
      </c>
      <c r="D22" s="6">
        <v>13988</v>
      </c>
      <c r="E22" s="20"/>
      <c r="F22" s="21">
        <f t="shared" si="0"/>
      </c>
    </row>
    <row r="23" spans="1:6" s="22" customFormat="1" ht="27" customHeight="1">
      <c r="A23" s="89" t="s">
        <v>134</v>
      </c>
      <c r="B23" s="88" t="s">
        <v>158</v>
      </c>
      <c r="C23" s="89" t="s">
        <v>138</v>
      </c>
      <c r="D23" s="6">
        <v>1775</v>
      </c>
      <c r="E23" s="20"/>
      <c r="F23" s="21">
        <f t="shared" si="0"/>
      </c>
    </row>
    <row r="24" spans="1:6" s="22" customFormat="1" ht="27" customHeight="1">
      <c r="A24" s="89" t="s">
        <v>159</v>
      </c>
      <c r="B24" s="88" t="s">
        <v>160</v>
      </c>
      <c r="C24" s="89"/>
      <c r="D24" s="6"/>
      <c r="E24" s="20"/>
      <c r="F24" s="21">
        <f t="shared" si="0"/>
      </c>
    </row>
    <row r="25" spans="1:6" s="22" customFormat="1" ht="27" customHeight="1">
      <c r="A25" s="89" t="s">
        <v>128</v>
      </c>
      <c r="B25" s="88" t="s">
        <v>156</v>
      </c>
      <c r="C25" s="89" t="s">
        <v>138</v>
      </c>
      <c r="D25" s="6">
        <v>18336</v>
      </c>
      <c r="E25" s="20"/>
      <c r="F25" s="21">
        <f t="shared" si="0"/>
      </c>
    </row>
    <row r="26" spans="1:6" s="22" customFormat="1" ht="27" customHeight="1">
      <c r="A26" s="89" t="s">
        <v>131</v>
      </c>
      <c r="B26" s="88" t="s">
        <v>157</v>
      </c>
      <c r="C26" s="89" t="s">
        <v>138</v>
      </c>
      <c r="D26" s="6">
        <v>11071</v>
      </c>
      <c r="E26" s="20"/>
      <c r="F26" s="21">
        <f t="shared" si="0"/>
      </c>
    </row>
    <row r="27" spans="1:6" s="22" customFormat="1" ht="27" customHeight="1">
      <c r="A27" s="89" t="s">
        <v>161</v>
      </c>
      <c r="B27" s="90" t="s">
        <v>162</v>
      </c>
      <c r="C27" s="89" t="s">
        <v>148</v>
      </c>
      <c r="D27" s="6"/>
      <c r="E27" s="20"/>
      <c r="F27" s="21">
        <f t="shared" si="0"/>
      </c>
    </row>
    <row r="28" spans="1:6" s="22" customFormat="1" ht="27" customHeight="1">
      <c r="A28" s="89">
        <v>204</v>
      </c>
      <c r="B28" s="88" t="s">
        <v>163</v>
      </c>
      <c r="C28" s="89"/>
      <c r="D28" s="6"/>
      <c r="E28" s="20"/>
      <c r="F28" s="21">
        <f t="shared" si="0"/>
      </c>
    </row>
    <row r="29" spans="1:6" s="22" customFormat="1" ht="27" customHeight="1">
      <c r="A29" s="89" t="s">
        <v>164</v>
      </c>
      <c r="B29" s="88" t="s">
        <v>165</v>
      </c>
      <c r="C29" s="89"/>
      <c r="D29" s="6"/>
      <c r="E29" s="20"/>
      <c r="F29" s="21">
        <f t="shared" si="0"/>
      </c>
    </row>
    <row r="30" spans="1:6" s="22" customFormat="1" ht="27" customHeight="1">
      <c r="A30" s="89" t="s">
        <v>128</v>
      </c>
      <c r="B30" s="88" t="s">
        <v>166</v>
      </c>
      <c r="C30" s="89" t="s">
        <v>138</v>
      </c>
      <c r="D30" s="6">
        <v>123797</v>
      </c>
      <c r="E30" s="20"/>
      <c r="F30" s="21">
        <f t="shared" si="0"/>
      </c>
    </row>
    <row r="31" spans="1:6" s="22" customFormat="1" ht="27" customHeight="1">
      <c r="A31" s="89" t="s">
        <v>131</v>
      </c>
      <c r="B31" s="88" t="s">
        <v>167</v>
      </c>
      <c r="C31" s="89" t="s">
        <v>138</v>
      </c>
      <c r="D31" s="6">
        <v>15204</v>
      </c>
      <c r="E31" s="20"/>
      <c r="F31" s="21">
        <f t="shared" si="0"/>
      </c>
    </row>
    <row r="32" spans="1:6" s="22" customFormat="1" ht="27" customHeight="1">
      <c r="A32" s="89" t="s">
        <v>136</v>
      </c>
      <c r="B32" s="90" t="s">
        <v>168</v>
      </c>
      <c r="C32" s="89" t="s">
        <v>138</v>
      </c>
      <c r="D32" s="6">
        <v>475228</v>
      </c>
      <c r="E32" s="20"/>
      <c r="F32" s="21">
        <f t="shared" si="0"/>
      </c>
    </row>
    <row r="33" spans="1:6" s="22" customFormat="1" ht="27" customHeight="1">
      <c r="A33" s="89" t="s">
        <v>169</v>
      </c>
      <c r="B33" s="88" t="s">
        <v>170</v>
      </c>
      <c r="C33" s="89" t="s">
        <v>138</v>
      </c>
      <c r="D33" s="6">
        <v>34150</v>
      </c>
      <c r="E33" s="20"/>
      <c r="F33" s="21">
        <f t="shared" si="0"/>
      </c>
    </row>
    <row r="34" spans="1:6" s="22" customFormat="1" ht="27" customHeight="1">
      <c r="A34" s="89" t="s">
        <v>171</v>
      </c>
      <c r="B34" s="90" t="s">
        <v>172</v>
      </c>
      <c r="C34" s="89" t="s">
        <v>148</v>
      </c>
      <c r="D34" s="6">
        <v>2351</v>
      </c>
      <c r="E34" s="20"/>
      <c r="F34" s="21">
        <f t="shared" si="0"/>
      </c>
    </row>
    <row r="35" spans="1:6" s="22" customFormat="1" ht="27" customHeight="1">
      <c r="A35" s="89" t="s">
        <v>173</v>
      </c>
      <c r="B35" s="88" t="s">
        <v>174</v>
      </c>
      <c r="C35" s="89" t="s">
        <v>138</v>
      </c>
      <c r="D35" s="6">
        <v>45977.1</v>
      </c>
      <c r="E35" s="20"/>
      <c r="F35" s="21">
        <f t="shared" si="0"/>
      </c>
    </row>
    <row r="36" spans="1:6" s="22" customFormat="1" ht="27" customHeight="1">
      <c r="A36" s="89" t="s">
        <v>175</v>
      </c>
      <c r="B36" s="88" t="s">
        <v>176</v>
      </c>
      <c r="C36" s="89" t="s">
        <v>138</v>
      </c>
      <c r="D36" s="6">
        <v>0</v>
      </c>
      <c r="E36" s="20"/>
      <c r="F36" s="21">
        <f t="shared" si="0"/>
      </c>
    </row>
    <row r="37" spans="1:6" s="22" customFormat="1" ht="27" customHeight="1">
      <c r="A37" s="89" t="s">
        <v>177</v>
      </c>
      <c r="B37" s="88" t="s">
        <v>178</v>
      </c>
      <c r="C37" s="89"/>
      <c r="D37" s="6"/>
      <c r="E37" s="20"/>
      <c r="F37" s="21">
        <f t="shared" si="0"/>
      </c>
    </row>
    <row r="38" spans="1:6" s="22" customFormat="1" ht="27" customHeight="1">
      <c r="A38" s="89" t="s">
        <v>128</v>
      </c>
      <c r="B38" s="88" t="s">
        <v>166</v>
      </c>
      <c r="C38" s="89" t="s">
        <v>138</v>
      </c>
      <c r="D38" s="6">
        <v>2512</v>
      </c>
      <c r="E38" s="20"/>
      <c r="F38" s="21">
        <f t="shared" si="0"/>
      </c>
    </row>
    <row r="39" spans="1:6" s="22" customFormat="1" ht="27" customHeight="1">
      <c r="A39" s="89" t="s">
        <v>131</v>
      </c>
      <c r="B39" s="88" t="s">
        <v>167</v>
      </c>
      <c r="C39" s="89" t="s">
        <v>138</v>
      </c>
      <c r="D39" s="6"/>
      <c r="E39" s="20"/>
      <c r="F39" s="21">
        <f t="shared" si="0"/>
      </c>
    </row>
    <row r="40" spans="1:6" s="22" customFormat="1" ht="27" customHeight="1">
      <c r="A40" s="89" t="s">
        <v>136</v>
      </c>
      <c r="B40" s="90" t="s">
        <v>179</v>
      </c>
      <c r="C40" s="89" t="s">
        <v>138</v>
      </c>
      <c r="D40" s="6">
        <v>588</v>
      </c>
      <c r="E40" s="20"/>
      <c r="F40" s="21">
        <f t="shared" si="0"/>
      </c>
    </row>
    <row r="41" spans="1:6" s="22" customFormat="1" ht="27" customHeight="1">
      <c r="A41" s="89" t="s">
        <v>143</v>
      </c>
      <c r="B41" s="88" t="s">
        <v>176</v>
      </c>
      <c r="C41" s="89" t="s">
        <v>138</v>
      </c>
      <c r="D41" s="6"/>
      <c r="E41" s="20"/>
      <c r="F41" s="21">
        <f t="shared" si="0"/>
      </c>
    </row>
    <row r="42" spans="1:6" s="22" customFormat="1" ht="27" customHeight="1">
      <c r="A42" s="89" t="s">
        <v>180</v>
      </c>
      <c r="B42" s="88" t="s">
        <v>174</v>
      </c>
      <c r="C42" s="89" t="s">
        <v>138</v>
      </c>
      <c r="D42" s="6">
        <v>731.5</v>
      </c>
      <c r="E42" s="20"/>
      <c r="F42" s="21">
        <f t="shared" si="0"/>
      </c>
    </row>
    <row r="43" spans="1:6" s="22" customFormat="1" ht="27" customHeight="1">
      <c r="A43" s="89" t="s">
        <v>181</v>
      </c>
      <c r="B43" s="88" t="s">
        <v>182</v>
      </c>
      <c r="C43" s="89"/>
      <c r="D43" s="6"/>
      <c r="E43" s="20"/>
      <c r="F43" s="21">
        <f t="shared" si="0"/>
      </c>
    </row>
    <row r="44" spans="1:6" s="22" customFormat="1" ht="27" customHeight="1">
      <c r="A44" s="89" t="s">
        <v>128</v>
      </c>
      <c r="B44" s="88" t="s">
        <v>183</v>
      </c>
      <c r="C44" s="89" t="s">
        <v>138</v>
      </c>
      <c r="D44" s="6">
        <v>17143</v>
      </c>
      <c r="E44" s="20"/>
      <c r="F44" s="21">
        <f t="shared" si="0"/>
      </c>
    </row>
    <row r="45" spans="1:6" s="22" customFormat="1" ht="27" customHeight="1">
      <c r="A45" s="89" t="s">
        <v>131</v>
      </c>
      <c r="B45" s="88" t="s">
        <v>184</v>
      </c>
      <c r="C45" s="89"/>
      <c r="D45" s="6"/>
      <c r="E45" s="20"/>
      <c r="F45" s="21">
        <f t="shared" si="0"/>
      </c>
    </row>
    <row r="46" spans="1:6" s="22" customFormat="1" ht="27" customHeight="1">
      <c r="A46" s="89" t="s">
        <v>185</v>
      </c>
      <c r="B46" s="88" t="s">
        <v>186</v>
      </c>
      <c r="C46" s="89" t="s">
        <v>138</v>
      </c>
      <c r="D46" s="6">
        <v>27.2</v>
      </c>
      <c r="E46" s="20"/>
      <c r="F46" s="21">
        <f t="shared" si="0"/>
      </c>
    </row>
    <row r="47" spans="1:6" s="22" customFormat="1" ht="27" customHeight="1">
      <c r="A47" s="89" t="s">
        <v>187</v>
      </c>
      <c r="B47" s="88" t="s">
        <v>188</v>
      </c>
      <c r="C47" s="89" t="s">
        <v>189</v>
      </c>
      <c r="D47" s="6">
        <v>163</v>
      </c>
      <c r="E47" s="20"/>
      <c r="F47" s="21">
        <f t="shared" si="0"/>
      </c>
    </row>
    <row r="48" spans="1:6" s="22" customFormat="1" ht="27" customHeight="1">
      <c r="A48" s="89" t="s">
        <v>134</v>
      </c>
      <c r="B48" s="88" t="s">
        <v>190</v>
      </c>
      <c r="C48" s="89"/>
      <c r="D48" s="6"/>
      <c r="E48" s="20"/>
      <c r="F48" s="21">
        <f t="shared" si="0"/>
      </c>
    </row>
    <row r="49" spans="1:6" s="22" customFormat="1" ht="27" customHeight="1">
      <c r="A49" s="89" t="s">
        <v>191</v>
      </c>
      <c r="B49" s="88" t="s">
        <v>192</v>
      </c>
      <c r="C49" s="89" t="s">
        <v>138</v>
      </c>
      <c r="D49" s="6">
        <v>192.4</v>
      </c>
      <c r="E49" s="20"/>
      <c r="F49" s="21">
        <f t="shared" si="0"/>
      </c>
    </row>
    <row r="50" spans="1:6" s="22" customFormat="1" ht="27" customHeight="1">
      <c r="A50" s="89" t="s">
        <v>193</v>
      </c>
      <c r="B50" s="88" t="s">
        <v>188</v>
      </c>
      <c r="C50" s="89" t="s">
        <v>189</v>
      </c>
      <c r="D50" s="6">
        <v>3130</v>
      </c>
      <c r="E50" s="20"/>
      <c r="F50" s="21">
        <f t="shared" si="0"/>
      </c>
    </row>
    <row r="51" spans="1:6" s="22" customFormat="1" ht="27" customHeight="1">
      <c r="A51" s="89" t="s">
        <v>194</v>
      </c>
      <c r="B51" s="88" t="s">
        <v>195</v>
      </c>
      <c r="C51" s="89" t="s">
        <v>189</v>
      </c>
      <c r="D51" s="6">
        <v>5725</v>
      </c>
      <c r="E51" s="20"/>
      <c r="F51" s="21">
        <f t="shared" si="0"/>
      </c>
    </row>
    <row r="52" spans="1:6" s="22" customFormat="1" ht="27" customHeight="1">
      <c r="A52" s="89" t="s">
        <v>196</v>
      </c>
      <c r="B52" s="88" t="s">
        <v>197</v>
      </c>
      <c r="C52" s="89" t="s">
        <v>138</v>
      </c>
      <c r="D52" s="6">
        <v>416.8</v>
      </c>
      <c r="E52" s="20"/>
      <c r="F52" s="21">
        <f t="shared" si="0"/>
      </c>
    </row>
    <row r="53" spans="1:6" s="22" customFormat="1" ht="27" customHeight="1">
      <c r="A53" s="89" t="s">
        <v>136</v>
      </c>
      <c r="B53" s="88" t="s">
        <v>198</v>
      </c>
      <c r="C53" s="89" t="s">
        <v>138</v>
      </c>
      <c r="D53" s="6">
        <v>2704.6</v>
      </c>
      <c r="E53" s="20"/>
      <c r="F53" s="21">
        <f t="shared" si="0"/>
      </c>
    </row>
    <row r="54" spans="1:6" s="22" customFormat="1" ht="27" customHeight="1">
      <c r="A54" s="89" t="s">
        <v>143</v>
      </c>
      <c r="B54" s="88" t="s">
        <v>199</v>
      </c>
      <c r="C54" s="89"/>
      <c r="D54" s="6"/>
      <c r="E54" s="20"/>
      <c r="F54" s="21">
        <f t="shared" si="0"/>
      </c>
    </row>
    <row r="55" spans="1:6" s="22" customFormat="1" ht="27" customHeight="1">
      <c r="A55" s="89" t="s">
        <v>200</v>
      </c>
      <c r="B55" s="88" t="s">
        <v>197</v>
      </c>
      <c r="C55" s="89" t="s">
        <v>138</v>
      </c>
      <c r="D55" s="6">
        <v>35.3</v>
      </c>
      <c r="E55" s="20"/>
      <c r="F55" s="21">
        <f t="shared" si="0"/>
      </c>
    </row>
    <row r="56" spans="1:6" s="22" customFormat="1" ht="27" customHeight="1">
      <c r="A56" s="89" t="s">
        <v>201</v>
      </c>
      <c r="B56" s="88" t="s">
        <v>202</v>
      </c>
      <c r="C56" s="89" t="s">
        <v>138</v>
      </c>
      <c r="D56" s="6">
        <v>13</v>
      </c>
      <c r="E56" s="20"/>
      <c r="F56" s="21">
        <f t="shared" si="0"/>
      </c>
    </row>
    <row r="57" spans="1:6" s="22" customFormat="1" ht="27" customHeight="1">
      <c r="A57" s="89">
        <v>205</v>
      </c>
      <c r="B57" s="88" t="s">
        <v>203</v>
      </c>
      <c r="C57" s="89"/>
      <c r="D57" s="6"/>
      <c r="E57" s="20"/>
      <c r="F57" s="21">
        <f t="shared" si="0"/>
      </c>
    </row>
    <row r="58" spans="1:6" s="22" customFormat="1" ht="27" customHeight="1">
      <c r="A58" s="89" t="s">
        <v>204</v>
      </c>
      <c r="B58" s="88" t="s">
        <v>205</v>
      </c>
      <c r="C58" s="89"/>
      <c r="D58" s="6"/>
      <c r="E58" s="20"/>
      <c r="F58" s="21">
        <f t="shared" si="0"/>
      </c>
    </row>
    <row r="59" spans="1:6" s="22" customFormat="1" ht="27" customHeight="1">
      <c r="A59" s="89" t="s">
        <v>134</v>
      </c>
      <c r="B59" s="88" t="s">
        <v>206</v>
      </c>
      <c r="C59" s="89"/>
      <c r="D59" s="6"/>
      <c r="E59" s="20"/>
      <c r="F59" s="21">
        <f t="shared" si="0"/>
      </c>
    </row>
    <row r="60" spans="1:6" s="22" customFormat="1" ht="27" customHeight="1">
      <c r="A60" s="89" t="s">
        <v>193</v>
      </c>
      <c r="B60" s="88" t="s">
        <v>207</v>
      </c>
      <c r="C60" s="89" t="s">
        <v>138</v>
      </c>
      <c r="D60" s="6">
        <v>16535</v>
      </c>
      <c r="E60" s="20"/>
      <c r="F60" s="21">
        <f t="shared" si="0"/>
      </c>
    </row>
    <row r="61" spans="1:6" s="22" customFormat="1" ht="27" customHeight="1">
      <c r="A61" s="89" t="s">
        <v>196</v>
      </c>
      <c r="B61" s="88" t="s">
        <v>208</v>
      </c>
      <c r="C61" s="89" t="s">
        <v>138</v>
      </c>
      <c r="D61" s="6">
        <v>1775</v>
      </c>
      <c r="E61" s="20"/>
      <c r="F61" s="21">
        <f t="shared" si="0"/>
      </c>
    </row>
    <row r="62" spans="1:6" s="22" customFormat="1" ht="27" customHeight="1">
      <c r="A62" s="89" t="s">
        <v>209</v>
      </c>
      <c r="B62" s="88" t="s">
        <v>210</v>
      </c>
      <c r="C62" s="89" t="s">
        <v>130</v>
      </c>
      <c r="D62" s="6">
        <v>135932.8</v>
      </c>
      <c r="E62" s="20"/>
      <c r="F62" s="21">
        <f t="shared" si="0"/>
      </c>
    </row>
    <row r="63" spans="1:6" s="22" customFormat="1" ht="27" customHeight="1">
      <c r="A63" s="89" t="s">
        <v>211</v>
      </c>
      <c r="B63" s="88" t="s">
        <v>212</v>
      </c>
      <c r="C63" s="89"/>
      <c r="D63" s="6"/>
      <c r="E63" s="20"/>
      <c r="F63" s="21">
        <f t="shared" si="0"/>
      </c>
    </row>
    <row r="64" spans="1:6" s="22" customFormat="1" ht="27" customHeight="1">
      <c r="A64" s="89" t="s">
        <v>213</v>
      </c>
      <c r="B64" s="88" t="s">
        <v>214</v>
      </c>
      <c r="C64" s="89" t="s">
        <v>130</v>
      </c>
      <c r="D64" s="6">
        <v>60751</v>
      </c>
      <c r="E64" s="20"/>
      <c r="F64" s="21">
        <f t="shared" si="0"/>
      </c>
    </row>
    <row r="65" spans="1:6" s="22" customFormat="1" ht="27" customHeight="1">
      <c r="A65" s="89" t="s">
        <v>215</v>
      </c>
      <c r="B65" s="88" t="s">
        <v>216</v>
      </c>
      <c r="C65" s="89" t="s">
        <v>138</v>
      </c>
      <c r="D65" s="6">
        <v>61166</v>
      </c>
      <c r="E65" s="20"/>
      <c r="F65" s="21">
        <f t="shared" si="0"/>
      </c>
    </row>
    <row r="66" spans="1:6" s="22" customFormat="1" ht="27" customHeight="1">
      <c r="A66" s="89">
        <v>207</v>
      </c>
      <c r="B66" s="88" t="s">
        <v>217</v>
      </c>
      <c r="C66" s="89"/>
      <c r="D66" s="6"/>
      <c r="E66" s="20"/>
      <c r="F66" s="21">
        <f t="shared" si="0"/>
      </c>
    </row>
    <row r="67" spans="1:6" s="22" customFormat="1" ht="27" customHeight="1">
      <c r="A67" s="89" t="s">
        <v>218</v>
      </c>
      <c r="B67" s="88" t="s">
        <v>219</v>
      </c>
      <c r="C67" s="89"/>
      <c r="D67" s="6"/>
      <c r="E67" s="20"/>
      <c r="F67" s="21">
        <f t="shared" si="0"/>
      </c>
    </row>
    <row r="68" spans="1:6" s="22" customFormat="1" ht="27" customHeight="1">
      <c r="A68" s="89" t="s">
        <v>128</v>
      </c>
      <c r="B68" s="88" t="s">
        <v>197</v>
      </c>
      <c r="C68" s="89" t="s">
        <v>138</v>
      </c>
      <c r="D68" s="6">
        <v>2048</v>
      </c>
      <c r="E68" s="20"/>
      <c r="F68" s="21">
        <f t="shared" si="0"/>
      </c>
    </row>
    <row r="69" spans="1:6" s="22" customFormat="1" ht="27" customHeight="1">
      <c r="A69" s="89" t="s">
        <v>220</v>
      </c>
      <c r="B69" s="88" t="s">
        <v>221</v>
      </c>
      <c r="C69" s="89"/>
      <c r="D69" s="6"/>
      <c r="E69" s="20"/>
      <c r="F69" s="21">
        <f t="shared" si="0"/>
      </c>
    </row>
    <row r="70" spans="1:6" s="22" customFormat="1" ht="27" customHeight="1">
      <c r="A70" s="89" t="s">
        <v>128</v>
      </c>
      <c r="B70" s="88" t="s">
        <v>197</v>
      </c>
      <c r="C70" s="89" t="s">
        <v>138</v>
      </c>
      <c r="D70" s="6">
        <v>10327.5</v>
      </c>
      <c r="E70" s="20"/>
      <c r="F70" s="21">
        <f t="shared" si="0"/>
      </c>
    </row>
    <row r="71" spans="1:6" s="22" customFormat="1" ht="27" customHeight="1">
      <c r="A71" s="89" t="s">
        <v>222</v>
      </c>
      <c r="B71" s="88" t="s">
        <v>223</v>
      </c>
      <c r="C71" s="89"/>
      <c r="D71" s="6"/>
      <c r="E71" s="20"/>
      <c r="F71" s="21">
        <f t="shared" si="0"/>
      </c>
    </row>
    <row r="72" spans="1:6" s="22" customFormat="1" ht="27" customHeight="1">
      <c r="A72" s="89" t="s">
        <v>131</v>
      </c>
      <c r="B72" s="88" t="s">
        <v>197</v>
      </c>
      <c r="C72" s="89" t="s">
        <v>138</v>
      </c>
      <c r="D72" s="6">
        <v>20.1</v>
      </c>
      <c r="E72" s="20"/>
      <c r="F72" s="21">
        <f t="shared" si="0"/>
      </c>
    </row>
    <row r="73" spans="1:6" s="22" customFormat="1" ht="27" customHeight="1">
      <c r="A73" s="89" t="s">
        <v>224</v>
      </c>
      <c r="B73" s="88" t="s">
        <v>225</v>
      </c>
      <c r="C73" s="89" t="s">
        <v>226</v>
      </c>
      <c r="D73" s="6">
        <v>10</v>
      </c>
      <c r="E73" s="20"/>
      <c r="F73" s="21">
        <f t="shared" si="0"/>
      </c>
    </row>
    <row r="74" spans="1:6" s="22" customFormat="1" ht="27" customHeight="1">
      <c r="A74" s="89" t="s">
        <v>227</v>
      </c>
      <c r="B74" s="88" t="s">
        <v>228</v>
      </c>
      <c r="C74" s="89" t="s">
        <v>138</v>
      </c>
      <c r="D74" s="6">
        <v>435</v>
      </c>
      <c r="E74" s="20"/>
      <c r="F74" s="21">
        <f t="shared" si="0"/>
      </c>
    </row>
    <row r="75" spans="1:6" s="22" customFormat="1" ht="27" customHeight="1">
      <c r="A75" s="89">
        <v>208</v>
      </c>
      <c r="B75" s="88" t="s">
        <v>229</v>
      </c>
      <c r="C75" s="89"/>
      <c r="D75" s="6"/>
      <c r="E75" s="20"/>
      <c r="F75" s="21">
        <f t="shared" si="0"/>
      </c>
    </row>
    <row r="76" spans="1:6" s="22" customFormat="1" ht="27" customHeight="1">
      <c r="A76" s="89" t="s">
        <v>230</v>
      </c>
      <c r="B76" s="90" t="s">
        <v>231</v>
      </c>
      <c r="C76" s="89"/>
      <c r="D76" s="6"/>
      <c r="E76" s="20"/>
      <c r="F76" s="21">
        <f t="shared" si="0"/>
      </c>
    </row>
    <row r="77" spans="1:6" s="22" customFormat="1" ht="27" customHeight="1">
      <c r="A77" s="89" t="s">
        <v>128</v>
      </c>
      <c r="B77" s="90" t="s">
        <v>207</v>
      </c>
      <c r="C77" s="89" t="s">
        <v>138</v>
      </c>
      <c r="D77" s="6">
        <v>1100</v>
      </c>
      <c r="E77" s="20"/>
      <c r="F77" s="21">
        <f t="shared" si="0"/>
      </c>
    </row>
    <row r="78" spans="1:6" s="22" customFormat="1" ht="27" customHeight="1">
      <c r="A78" s="89" t="s">
        <v>232</v>
      </c>
      <c r="B78" s="88" t="s">
        <v>233</v>
      </c>
      <c r="C78" s="89"/>
      <c r="D78" s="6"/>
      <c r="E78" s="20"/>
      <c r="F78" s="21">
        <f t="shared" si="0"/>
      </c>
    </row>
    <row r="79" spans="1:6" s="22" customFormat="1" ht="27" customHeight="1">
      <c r="A79" s="89" t="s">
        <v>26</v>
      </c>
      <c r="B79" s="88" t="s">
        <v>234</v>
      </c>
      <c r="C79" s="89" t="s">
        <v>148</v>
      </c>
      <c r="D79" s="6">
        <v>0</v>
      </c>
      <c r="E79" s="20"/>
      <c r="F79" s="21">
        <f t="shared" si="0"/>
      </c>
    </row>
    <row r="80" spans="1:6" s="22" customFormat="1" ht="27" customHeight="1">
      <c r="A80" s="89" t="s">
        <v>235</v>
      </c>
      <c r="B80" s="88" t="s">
        <v>236</v>
      </c>
      <c r="C80" s="89"/>
      <c r="D80" s="6"/>
      <c r="E80" s="20"/>
      <c r="F80" s="21">
        <f t="shared" si="0"/>
      </c>
    </row>
    <row r="81" spans="1:6" s="22" customFormat="1" ht="27" customHeight="1">
      <c r="A81" s="89" t="s">
        <v>26</v>
      </c>
      <c r="B81" s="88" t="s">
        <v>237</v>
      </c>
      <c r="C81" s="89" t="s">
        <v>148</v>
      </c>
      <c r="D81" s="6"/>
      <c r="E81" s="20"/>
      <c r="F81" s="21">
        <f t="shared" si="0"/>
      </c>
    </row>
    <row r="82" spans="1:6" s="22" customFormat="1" ht="27" customHeight="1">
      <c r="A82" s="89" t="s">
        <v>27</v>
      </c>
      <c r="B82" s="90" t="s">
        <v>238</v>
      </c>
      <c r="C82" s="89"/>
      <c r="D82" s="6"/>
      <c r="E82" s="20"/>
      <c r="F82" s="21">
        <f t="shared" si="0"/>
      </c>
    </row>
    <row r="83" spans="1:6" s="22" customFormat="1" ht="27" customHeight="1">
      <c r="A83" s="89" t="s">
        <v>239</v>
      </c>
      <c r="B83" s="88" t="s">
        <v>240</v>
      </c>
      <c r="C83" s="89" t="s">
        <v>148</v>
      </c>
      <c r="D83" s="6">
        <v>10.9</v>
      </c>
      <c r="E83" s="20"/>
      <c r="F83" s="21">
        <f t="shared" si="0"/>
      </c>
    </row>
    <row r="84" spans="1:6" s="22" customFormat="1" ht="27" customHeight="1">
      <c r="A84" s="89" t="s">
        <v>241</v>
      </c>
      <c r="B84" s="88" t="s">
        <v>242</v>
      </c>
      <c r="C84" s="89" t="s">
        <v>148</v>
      </c>
      <c r="D84" s="6"/>
      <c r="E84" s="20"/>
      <c r="F84" s="21">
        <f t="shared" si="0"/>
      </c>
    </row>
    <row r="85" spans="1:6" s="22" customFormat="1" ht="27" customHeight="1">
      <c r="A85" s="89" t="s">
        <v>136</v>
      </c>
      <c r="B85" s="88" t="s">
        <v>243</v>
      </c>
      <c r="C85" s="89" t="s">
        <v>138</v>
      </c>
      <c r="D85" s="6">
        <v>1343</v>
      </c>
      <c r="E85" s="20"/>
      <c r="F85" s="21">
        <f t="shared" si="0"/>
      </c>
    </row>
    <row r="86" spans="1:6" s="22" customFormat="1" ht="27" customHeight="1">
      <c r="A86" s="89" t="s">
        <v>180</v>
      </c>
      <c r="B86" s="88" t="s">
        <v>244</v>
      </c>
      <c r="C86" s="89" t="s">
        <v>138</v>
      </c>
      <c r="D86" s="6">
        <v>2378</v>
      </c>
      <c r="E86" s="20"/>
      <c r="F86" s="21">
        <f t="shared" si="0"/>
      </c>
    </row>
    <row r="87" spans="1:6" s="22" customFormat="1" ht="27" customHeight="1">
      <c r="A87" s="89" t="s">
        <v>245</v>
      </c>
      <c r="B87" s="88" t="s">
        <v>246</v>
      </c>
      <c r="C87" s="89"/>
      <c r="D87" s="6"/>
      <c r="E87" s="20"/>
      <c r="F87" s="21">
        <f t="shared" si="0"/>
      </c>
    </row>
    <row r="88" spans="1:6" s="22" customFormat="1" ht="27" customHeight="1">
      <c r="A88" s="89" t="s">
        <v>128</v>
      </c>
      <c r="B88" s="88" t="s">
        <v>247</v>
      </c>
      <c r="C88" s="89" t="s">
        <v>138</v>
      </c>
      <c r="D88" s="6"/>
      <c r="E88" s="20"/>
      <c r="F88" s="21">
        <f t="shared" si="0"/>
      </c>
    </row>
    <row r="89" spans="1:6" s="22" customFormat="1" ht="27" customHeight="1">
      <c r="A89" s="89">
        <v>209</v>
      </c>
      <c r="B89" s="90" t="s">
        <v>248</v>
      </c>
      <c r="C89" s="89"/>
      <c r="D89" s="6"/>
      <c r="E89" s="20"/>
      <c r="F89" s="21">
        <f t="shared" si="0"/>
      </c>
    </row>
    <row r="90" spans="1:6" s="22" customFormat="1" ht="27" customHeight="1">
      <c r="A90" s="89" t="s">
        <v>249</v>
      </c>
      <c r="B90" s="88" t="s">
        <v>206</v>
      </c>
      <c r="C90" s="89"/>
      <c r="D90" s="6"/>
      <c r="E90" s="20"/>
      <c r="F90" s="21">
        <f t="shared" si="0"/>
      </c>
    </row>
    <row r="91" spans="1:6" s="22" customFormat="1" ht="27" customHeight="1">
      <c r="A91" s="89" t="s">
        <v>26</v>
      </c>
      <c r="B91" s="88" t="s">
        <v>250</v>
      </c>
      <c r="C91" s="89" t="s">
        <v>138</v>
      </c>
      <c r="D91" s="6">
        <v>64</v>
      </c>
      <c r="E91" s="20"/>
      <c r="F91" s="21">
        <f t="shared" si="0"/>
      </c>
    </row>
    <row r="92" spans="1:6" s="22" customFormat="1" ht="27" customHeight="1">
      <c r="A92" s="89" t="s">
        <v>27</v>
      </c>
      <c r="B92" s="88" t="s">
        <v>251</v>
      </c>
      <c r="C92" s="89" t="s">
        <v>138</v>
      </c>
      <c r="D92" s="6">
        <v>64</v>
      </c>
      <c r="E92" s="20"/>
      <c r="F92" s="21">
        <f t="shared" si="0"/>
      </c>
    </row>
    <row r="93" spans="1:6" s="22" customFormat="1" ht="27" customHeight="1">
      <c r="A93" s="89" t="s">
        <v>252</v>
      </c>
      <c r="B93" s="88" t="s">
        <v>253</v>
      </c>
      <c r="C93" s="89"/>
      <c r="D93" s="6"/>
      <c r="E93" s="20"/>
      <c r="F93" s="21">
        <f t="shared" si="0"/>
      </c>
    </row>
    <row r="94" spans="1:6" s="22" customFormat="1" ht="27" customHeight="1">
      <c r="A94" s="89" t="s">
        <v>27</v>
      </c>
      <c r="B94" s="88" t="s">
        <v>254</v>
      </c>
      <c r="C94" s="89" t="s">
        <v>148</v>
      </c>
      <c r="D94" s="6">
        <v>197.4</v>
      </c>
      <c r="E94" s="20"/>
      <c r="F94" s="21">
        <f t="shared" si="0"/>
      </c>
    </row>
    <row r="95" spans="1:6" s="22" customFormat="1" ht="27" customHeight="1">
      <c r="A95" s="89" t="s">
        <v>255</v>
      </c>
      <c r="B95" s="88" t="s">
        <v>256</v>
      </c>
      <c r="C95" s="89"/>
      <c r="D95" s="6"/>
      <c r="E95" s="20"/>
      <c r="F95" s="21">
        <f t="shared" si="0"/>
      </c>
    </row>
    <row r="96" spans="1:6" s="22" customFormat="1" ht="27" customHeight="1">
      <c r="A96" s="89" t="s">
        <v>257</v>
      </c>
      <c r="B96" s="88" t="s">
        <v>197</v>
      </c>
      <c r="C96" s="89" t="s">
        <v>138</v>
      </c>
      <c r="D96" s="6">
        <v>18</v>
      </c>
      <c r="E96" s="20"/>
      <c r="F96" s="21">
        <f t="shared" si="0"/>
      </c>
    </row>
    <row r="97" spans="1:6" s="22" customFormat="1" ht="27" customHeight="1">
      <c r="A97" s="89" t="s">
        <v>131</v>
      </c>
      <c r="B97" s="88" t="s">
        <v>258</v>
      </c>
      <c r="C97" s="89" t="s">
        <v>138</v>
      </c>
      <c r="D97" s="6">
        <v>253</v>
      </c>
      <c r="E97" s="20"/>
      <c r="F97" s="21">
        <f t="shared" si="0"/>
      </c>
    </row>
    <row r="98" spans="1:6" s="22" customFormat="1" ht="27" customHeight="1">
      <c r="A98" s="89" t="s">
        <v>259</v>
      </c>
      <c r="B98" s="88" t="s">
        <v>260</v>
      </c>
      <c r="C98" s="89"/>
      <c r="D98" s="6"/>
      <c r="E98" s="20"/>
      <c r="F98" s="21">
        <f t="shared" si="0"/>
      </c>
    </row>
    <row r="99" spans="1:6" s="22" customFormat="1" ht="27" customHeight="1">
      <c r="A99" s="89" t="s">
        <v>128</v>
      </c>
      <c r="B99" s="88" t="s">
        <v>261</v>
      </c>
      <c r="C99" s="89"/>
      <c r="D99" s="6"/>
      <c r="E99" s="20"/>
      <c r="F99" s="21">
        <f t="shared" si="0"/>
      </c>
    </row>
    <row r="100" spans="1:6" s="22" customFormat="1" ht="27" customHeight="1">
      <c r="A100" s="89" t="s">
        <v>262</v>
      </c>
      <c r="B100" s="88" t="s">
        <v>254</v>
      </c>
      <c r="C100" s="89" t="s">
        <v>138</v>
      </c>
      <c r="D100" s="6">
        <v>1206.8</v>
      </c>
      <c r="E100" s="20"/>
      <c r="F100" s="21">
        <f t="shared" si="0"/>
      </c>
    </row>
    <row r="101" spans="1:6" s="22" customFormat="1" ht="27" customHeight="1">
      <c r="A101" s="89" t="s">
        <v>263</v>
      </c>
      <c r="B101" s="88" t="s">
        <v>264</v>
      </c>
      <c r="C101" s="89" t="s">
        <v>138</v>
      </c>
      <c r="D101" s="6">
        <v>84</v>
      </c>
      <c r="E101" s="20"/>
      <c r="F101" s="21">
        <f t="shared" si="0"/>
      </c>
    </row>
    <row r="102" spans="1:6" s="22" customFormat="1" ht="27" customHeight="1">
      <c r="A102" s="89" t="s">
        <v>131</v>
      </c>
      <c r="B102" s="88" t="s">
        <v>265</v>
      </c>
      <c r="C102" s="91" t="s">
        <v>266</v>
      </c>
      <c r="D102" s="6">
        <v>55489</v>
      </c>
      <c r="E102" s="20"/>
      <c r="F102" s="21">
        <f t="shared" si="0"/>
      </c>
    </row>
    <row r="103" spans="1:6" s="22" customFormat="1" ht="27" customHeight="1">
      <c r="A103" s="89">
        <v>215</v>
      </c>
      <c r="B103" s="88" t="s">
        <v>267</v>
      </c>
      <c r="C103" s="89"/>
      <c r="D103" s="6"/>
      <c r="E103" s="20"/>
      <c r="F103" s="21">
        <f t="shared" si="0"/>
      </c>
    </row>
    <row r="104" spans="1:6" s="22" customFormat="1" ht="27" customHeight="1">
      <c r="A104" s="89" t="s">
        <v>268</v>
      </c>
      <c r="B104" s="88" t="s">
        <v>269</v>
      </c>
      <c r="C104" s="89"/>
      <c r="D104" s="6"/>
      <c r="E104" s="20"/>
      <c r="F104" s="21">
        <f t="shared" si="0"/>
      </c>
    </row>
    <row r="105" spans="1:6" s="22" customFormat="1" ht="27" customHeight="1">
      <c r="A105" s="89" t="s">
        <v>26</v>
      </c>
      <c r="B105" s="88" t="s">
        <v>197</v>
      </c>
      <c r="C105" s="89" t="s">
        <v>148</v>
      </c>
      <c r="D105" s="6">
        <v>622</v>
      </c>
      <c r="E105" s="20"/>
      <c r="F105" s="21">
        <f t="shared" si="0"/>
      </c>
    </row>
    <row r="106" spans="1:6" s="22" customFormat="1" ht="27" customHeight="1">
      <c r="A106" s="89" t="s">
        <v>270</v>
      </c>
      <c r="B106" s="88" t="s">
        <v>271</v>
      </c>
      <c r="C106" s="89"/>
      <c r="D106" s="6"/>
      <c r="E106" s="20"/>
      <c r="F106" s="21">
        <f t="shared" si="0"/>
      </c>
    </row>
    <row r="107" spans="1:6" s="22" customFormat="1" ht="27" customHeight="1">
      <c r="A107" s="89" t="s">
        <v>26</v>
      </c>
      <c r="B107" s="88" t="s">
        <v>272</v>
      </c>
      <c r="C107" s="89" t="s">
        <v>148</v>
      </c>
      <c r="D107" s="6">
        <v>308</v>
      </c>
      <c r="E107" s="20"/>
      <c r="F107" s="21">
        <f t="shared" si="0"/>
      </c>
    </row>
    <row r="108" spans="1:6" s="22" customFormat="1" ht="27" customHeight="1">
      <c r="A108" s="89" t="s">
        <v>27</v>
      </c>
      <c r="B108" s="90" t="s">
        <v>273</v>
      </c>
      <c r="C108" s="89"/>
      <c r="D108" s="6"/>
      <c r="E108" s="20"/>
      <c r="F108" s="21">
        <f t="shared" si="0"/>
      </c>
    </row>
    <row r="109" spans="1:6" s="22" customFormat="1" ht="27" customHeight="1">
      <c r="A109" s="89" t="s">
        <v>239</v>
      </c>
      <c r="B109" s="88" t="s">
        <v>274</v>
      </c>
      <c r="C109" s="89" t="s">
        <v>148</v>
      </c>
      <c r="D109" s="6"/>
      <c r="E109" s="20"/>
      <c r="F109" s="21">
        <f t="shared" si="0"/>
      </c>
    </row>
    <row r="110" spans="1:6" s="22" customFormat="1" ht="27" customHeight="1">
      <c r="A110" s="89" t="s">
        <v>241</v>
      </c>
      <c r="B110" s="88" t="s">
        <v>275</v>
      </c>
      <c r="C110" s="89" t="s">
        <v>148</v>
      </c>
      <c r="D110" s="6">
        <v>253.9</v>
      </c>
      <c r="E110" s="20"/>
      <c r="F110" s="21">
        <f t="shared" si="0"/>
      </c>
    </row>
    <row r="111" spans="1:6" s="22" customFormat="1" ht="27" customHeight="1">
      <c r="A111" s="89">
        <v>216</v>
      </c>
      <c r="B111" s="88" t="s">
        <v>276</v>
      </c>
      <c r="C111" s="89"/>
      <c r="D111" s="6"/>
      <c r="E111" s="20"/>
      <c r="F111" s="21">
        <f t="shared" si="0"/>
      </c>
    </row>
    <row r="112" spans="1:6" s="22" customFormat="1" ht="27" customHeight="1">
      <c r="A112" s="89" t="s">
        <v>277</v>
      </c>
      <c r="B112" s="88" t="s">
        <v>278</v>
      </c>
      <c r="C112" s="89"/>
      <c r="D112" s="6"/>
      <c r="E112" s="20"/>
      <c r="F112" s="21">
        <f t="shared" si="0"/>
      </c>
    </row>
    <row r="113" spans="1:6" s="22" customFormat="1" ht="27" customHeight="1">
      <c r="A113" s="89" t="s">
        <v>128</v>
      </c>
      <c r="B113" s="88" t="s">
        <v>279</v>
      </c>
      <c r="C113" s="89" t="s">
        <v>280</v>
      </c>
      <c r="D113" s="6"/>
      <c r="E113" s="20"/>
      <c r="F113" s="21">
        <f t="shared" si="0"/>
      </c>
    </row>
    <row r="114" spans="1:6" s="22" customFormat="1" ht="27" customHeight="1">
      <c r="A114" s="89" t="s">
        <v>131</v>
      </c>
      <c r="B114" s="88" t="s">
        <v>281</v>
      </c>
      <c r="C114" s="89" t="s">
        <v>280</v>
      </c>
      <c r="D114" s="6"/>
      <c r="E114" s="20"/>
      <c r="F114" s="21">
        <f t="shared" si="0"/>
      </c>
    </row>
    <row r="115" spans="1:6" s="22" customFormat="1" ht="27" customHeight="1">
      <c r="A115" s="89" t="s">
        <v>134</v>
      </c>
      <c r="B115" s="88" t="s">
        <v>282</v>
      </c>
      <c r="C115" s="89" t="s">
        <v>280</v>
      </c>
      <c r="D115" s="6"/>
      <c r="E115" s="20"/>
      <c r="F115" s="21">
        <f t="shared" si="0"/>
      </c>
    </row>
    <row r="116" spans="1:6" s="22" customFormat="1" ht="27" customHeight="1">
      <c r="A116" s="89" t="s">
        <v>136</v>
      </c>
      <c r="B116" s="88" t="s">
        <v>283</v>
      </c>
      <c r="C116" s="89" t="s">
        <v>280</v>
      </c>
      <c r="D116" s="6"/>
      <c r="E116" s="20"/>
      <c r="F116" s="21">
        <f t="shared" si="0"/>
      </c>
    </row>
    <row r="117" spans="1:6" s="22" customFormat="1" ht="27" customHeight="1">
      <c r="A117" s="89" t="s">
        <v>143</v>
      </c>
      <c r="B117" s="88" t="s">
        <v>284</v>
      </c>
      <c r="C117" s="89" t="s">
        <v>285</v>
      </c>
      <c r="D117" s="6"/>
      <c r="E117" s="20"/>
      <c r="F117" s="21">
        <f t="shared" si="0"/>
      </c>
    </row>
    <row r="118" spans="1:6" s="22" customFormat="1" ht="27" customHeight="1">
      <c r="A118" s="89" t="s">
        <v>180</v>
      </c>
      <c r="B118" s="88" t="s">
        <v>286</v>
      </c>
      <c r="C118" s="89" t="s">
        <v>285</v>
      </c>
      <c r="D118" s="6"/>
      <c r="E118" s="20"/>
      <c r="F118" s="21">
        <f t="shared" si="0"/>
      </c>
    </row>
    <row r="119" spans="1:6" s="22" customFormat="1" ht="27" customHeight="1">
      <c r="A119" s="89" t="s">
        <v>287</v>
      </c>
      <c r="B119" s="88" t="s">
        <v>288</v>
      </c>
      <c r="C119" s="89" t="s">
        <v>285</v>
      </c>
      <c r="D119" s="6"/>
      <c r="E119" s="20"/>
      <c r="F119" s="21">
        <f t="shared" si="0"/>
      </c>
    </row>
    <row r="120" spans="1:6" s="22" customFormat="1" ht="27" customHeight="1">
      <c r="A120" s="89" t="s">
        <v>169</v>
      </c>
      <c r="B120" s="88" t="s">
        <v>289</v>
      </c>
      <c r="C120" s="89" t="s">
        <v>285</v>
      </c>
      <c r="D120" s="6"/>
      <c r="E120" s="20"/>
      <c r="F120" s="21">
        <f t="shared" si="0"/>
      </c>
    </row>
    <row r="121" spans="1:6" s="22" customFormat="1" ht="27" customHeight="1">
      <c r="A121" s="89" t="s">
        <v>290</v>
      </c>
      <c r="B121" s="88" t="s">
        <v>291</v>
      </c>
      <c r="C121" s="89" t="s">
        <v>285</v>
      </c>
      <c r="D121" s="6"/>
      <c r="E121" s="20"/>
      <c r="F121" s="21">
        <f t="shared" si="0"/>
      </c>
    </row>
    <row r="122" spans="1:6" s="22" customFormat="1" ht="27" customHeight="1">
      <c r="A122" s="89" t="s">
        <v>173</v>
      </c>
      <c r="B122" s="88" t="s">
        <v>292</v>
      </c>
      <c r="C122" s="89" t="s">
        <v>285</v>
      </c>
      <c r="D122" s="6"/>
      <c r="E122" s="20"/>
      <c r="F122" s="21">
        <f t="shared" si="0"/>
      </c>
    </row>
    <row r="123" spans="1:6" s="22" customFormat="1" ht="27" customHeight="1">
      <c r="A123" s="89" t="s">
        <v>175</v>
      </c>
      <c r="B123" s="88" t="s">
        <v>293</v>
      </c>
      <c r="C123" s="89" t="s">
        <v>226</v>
      </c>
      <c r="D123" s="6"/>
      <c r="E123" s="20"/>
      <c r="F123" s="21">
        <f t="shared" si="0"/>
      </c>
    </row>
    <row r="124" spans="1:6" s="22" customFormat="1" ht="27" customHeight="1">
      <c r="A124" s="89" t="s">
        <v>294</v>
      </c>
      <c r="B124" s="88" t="s">
        <v>295</v>
      </c>
      <c r="C124" s="89"/>
      <c r="D124" s="6"/>
      <c r="E124" s="20"/>
      <c r="F124" s="21">
        <f t="shared" si="0"/>
      </c>
    </row>
    <row r="125" spans="1:6" s="22" customFormat="1" ht="27" customHeight="1">
      <c r="A125" s="89" t="s">
        <v>128</v>
      </c>
      <c r="B125" s="88" t="s">
        <v>296</v>
      </c>
      <c r="C125" s="89" t="s">
        <v>280</v>
      </c>
      <c r="D125" s="6"/>
      <c r="E125" s="20"/>
      <c r="F125" s="21">
        <f t="shared" si="0"/>
      </c>
    </row>
    <row r="126" spans="1:6" s="22" customFormat="1" ht="27" customHeight="1">
      <c r="A126" s="89" t="s">
        <v>131</v>
      </c>
      <c r="B126" s="88" t="s">
        <v>297</v>
      </c>
      <c r="C126" s="89" t="s">
        <v>280</v>
      </c>
      <c r="D126" s="6"/>
      <c r="E126" s="20"/>
      <c r="F126" s="21">
        <f t="shared" si="0"/>
      </c>
    </row>
    <row r="127" spans="1:6" s="22" customFormat="1" ht="27" customHeight="1">
      <c r="A127" s="89" t="s">
        <v>134</v>
      </c>
      <c r="B127" s="88" t="s">
        <v>298</v>
      </c>
      <c r="C127" s="89" t="s">
        <v>280</v>
      </c>
      <c r="D127" s="6"/>
      <c r="E127" s="20"/>
      <c r="F127" s="21">
        <f t="shared" si="0"/>
      </c>
    </row>
    <row r="128" spans="1:6" s="22" customFormat="1" ht="27" customHeight="1">
      <c r="A128" s="89" t="s">
        <v>136</v>
      </c>
      <c r="B128" s="88" t="s">
        <v>299</v>
      </c>
      <c r="C128" s="89" t="s">
        <v>280</v>
      </c>
      <c r="D128" s="6"/>
      <c r="E128" s="20"/>
      <c r="F128" s="21">
        <f t="shared" si="0"/>
      </c>
    </row>
    <row r="129" spans="1:6" s="22" customFormat="1" ht="27" customHeight="1">
      <c r="A129" s="89" t="s">
        <v>143</v>
      </c>
      <c r="B129" s="88" t="s">
        <v>300</v>
      </c>
      <c r="C129" s="89" t="s">
        <v>280</v>
      </c>
      <c r="D129" s="6"/>
      <c r="E129" s="20"/>
      <c r="F129" s="21">
        <f t="shared" si="0"/>
      </c>
    </row>
    <row r="130" spans="1:6" s="22" customFormat="1" ht="27" customHeight="1">
      <c r="A130" s="89" t="s">
        <v>180</v>
      </c>
      <c r="B130" s="88" t="s">
        <v>284</v>
      </c>
      <c r="C130" s="89" t="s">
        <v>285</v>
      </c>
      <c r="D130" s="6"/>
      <c r="E130" s="20"/>
      <c r="F130" s="21">
        <f t="shared" si="0"/>
      </c>
    </row>
    <row r="131" spans="1:6" s="22" customFormat="1" ht="27" customHeight="1">
      <c r="A131" s="89" t="s">
        <v>287</v>
      </c>
      <c r="B131" s="88" t="s">
        <v>301</v>
      </c>
      <c r="C131" s="89" t="s">
        <v>285</v>
      </c>
      <c r="D131" s="6"/>
      <c r="E131" s="20"/>
      <c r="F131" s="21">
        <f t="shared" si="0"/>
      </c>
    </row>
    <row r="132" spans="1:6" s="22" customFormat="1" ht="27" customHeight="1">
      <c r="A132" s="89" t="s">
        <v>169</v>
      </c>
      <c r="B132" s="88" t="s">
        <v>286</v>
      </c>
      <c r="C132" s="89" t="s">
        <v>285</v>
      </c>
      <c r="D132" s="6"/>
      <c r="E132" s="20"/>
      <c r="F132" s="21">
        <f t="shared" si="0"/>
      </c>
    </row>
    <row r="133" spans="1:7" ht="27" customHeight="1">
      <c r="A133" s="137" t="s">
        <v>78</v>
      </c>
      <c r="B133" s="138"/>
      <c r="C133" s="138"/>
      <c r="D133" s="138"/>
      <c r="E133" s="138"/>
      <c r="F133" s="14">
        <f>SUM(F5:F132)</f>
        <v>0</v>
      </c>
      <c r="G133" s="18"/>
    </row>
    <row r="134" spans="4:7" ht="12">
      <c r="D134" s="72"/>
      <c r="E134" s="74"/>
      <c r="F134" s="75"/>
      <c r="G134" s="18"/>
    </row>
    <row r="135" spans="4:7" ht="12">
      <c r="D135" s="72"/>
      <c r="E135" s="74"/>
      <c r="F135" s="75"/>
      <c r="G135" s="18"/>
    </row>
    <row r="136" spans="4:7" ht="12">
      <c r="D136" s="72"/>
      <c r="E136" s="74"/>
      <c r="F136" s="75"/>
      <c r="G136" s="18"/>
    </row>
    <row r="137" spans="1:7" ht="12">
      <c r="A137" s="76"/>
      <c r="B137" s="77"/>
      <c r="C137" s="76"/>
      <c r="D137" s="72"/>
      <c r="E137" s="74"/>
      <c r="F137" s="75"/>
      <c r="G137" s="18"/>
    </row>
    <row r="138" spans="4:7" ht="12">
      <c r="D138" s="72"/>
      <c r="E138" s="74"/>
      <c r="F138" s="75"/>
      <c r="G138" s="18"/>
    </row>
    <row r="139" spans="4:7" ht="12">
      <c r="D139" s="72"/>
      <c r="E139" s="74"/>
      <c r="F139" s="75"/>
      <c r="G139" s="18"/>
    </row>
    <row r="140" spans="4:7" ht="12">
      <c r="D140" s="72"/>
      <c r="E140" s="74"/>
      <c r="F140" s="75"/>
      <c r="G140" s="18"/>
    </row>
    <row r="141" spans="4:7" ht="12">
      <c r="D141" s="72"/>
      <c r="E141" s="74"/>
      <c r="F141" s="75"/>
      <c r="G141" s="18"/>
    </row>
    <row r="142" spans="4:7" ht="12">
      <c r="D142" s="72"/>
      <c r="E142" s="74"/>
      <c r="F142" s="75"/>
      <c r="G142" s="18"/>
    </row>
    <row r="143" spans="4:7" ht="12">
      <c r="D143" s="72"/>
      <c r="E143" s="74"/>
      <c r="F143" s="75"/>
      <c r="G143" s="18"/>
    </row>
    <row r="144" spans="4:7" ht="12">
      <c r="D144" s="72"/>
      <c r="E144" s="74"/>
      <c r="F144" s="75"/>
      <c r="G144" s="18"/>
    </row>
    <row r="145" spans="4:7" ht="12">
      <c r="D145" s="72"/>
      <c r="E145" s="74"/>
      <c r="F145" s="75"/>
      <c r="G145" s="18"/>
    </row>
    <row r="146" spans="4:7" ht="12">
      <c r="D146" s="72"/>
      <c r="E146" s="74"/>
      <c r="F146" s="75"/>
      <c r="G146" s="18"/>
    </row>
    <row r="147" spans="4:7" ht="12">
      <c r="D147" s="72"/>
      <c r="E147" s="74"/>
      <c r="F147" s="75"/>
      <c r="G147" s="18"/>
    </row>
    <row r="148" spans="4:7" ht="12">
      <c r="D148" s="72"/>
      <c r="E148" s="74"/>
      <c r="F148" s="75"/>
      <c r="G148" s="18"/>
    </row>
    <row r="149" spans="4:7" ht="12">
      <c r="D149" s="72"/>
      <c r="E149" s="74"/>
      <c r="F149" s="75"/>
      <c r="G149" s="18"/>
    </row>
    <row r="150" spans="4:7" ht="12">
      <c r="D150" s="72"/>
      <c r="E150" s="74"/>
      <c r="F150" s="75"/>
      <c r="G150" s="18"/>
    </row>
    <row r="151" spans="4:7" ht="12">
      <c r="D151" s="72"/>
      <c r="E151" s="74"/>
      <c r="F151" s="75"/>
      <c r="G151" s="18"/>
    </row>
    <row r="152" spans="4:7" ht="12">
      <c r="D152" s="72"/>
      <c r="E152" s="74"/>
      <c r="F152" s="75"/>
      <c r="G152" s="18"/>
    </row>
    <row r="153" spans="4:7" ht="12">
      <c r="D153" s="72"/>
      <c r="E153" s="74"/>
      <c r="F153" s="75"/>
      <c r="G153" s="18"/>
    </row>
    <row r="154" spans="4:7" ht="12">
      <c r="D154" s="72"/>
      <c r="E154" s="74"/>
      <c r="F154" s="75"/>
      <c r="G154" s="18"/>
    </row>
    <row r="155" spans="4:7" ht="12">
      <c r="D155" s="72"/>
      <c r="E155" s="74"/>
      <c r="F155" s="75"/>
      <c r="G155" s="18"/>
    </row>
    <row r="156" spans="4:7" ht="12">
      <c r="D156" s="72"/>
      <c r="E156" s="74"/>
      <c r="F156" s="75"/>
      <c r="G156" s="18"/>
    </row>
    <row r="157" spans="4:7" ht="12">
      <c r="D157" s="72"/>
      <c r="E157" s="74"/>
      <c r="F157" s="75"/>
      <c r="G157" s="18"/>
    </row>
    <row r="158" spans="4:7" ht="12">
      <c r="D158" s="72"/>
      <c r="E158" s="74"/>
      <c r="F158" s="75"/>
      <c r="G158" s="18"/>
    </row>
    <row r="159" spans="4:7" ht="12">
      <c r="D159" s="72"/>
      <c r="E159" s="74"/>
      <c r="F159" s="75"/>
      <c r="G159" s="18"/>
    </row>
    <row r="160" spans="4:7" ht="12">
      <c r="D160" s="72"/>
      <c r="E160" s="74"/>
      <c r="F160" s="75"/>
      <c r="G160" s="18"/>
    </row>
    <row r="161" spans="4:7" ht="12">
      <c r="D161" s="72"/>
      <c r="E161" s="74"/>
      <c r="F161" s="75"/>
      <c r="G161" s="18"/>
    </row>
    <row r="162" spans="4:7" ht="12">
      <c r="D162" s="72"/>
      <c r="E162" s="74"/>
      <c r="F162" s="75"/>
      <c r="G162" s="18"/>
    </row>
    <row r="163" spans="4:7" ht="12">
      <c r="D163" s="72"/>
      <c r="E163" s="74"/>
      <c r="F163" s="75"/>
      <c r="G163" s="18"/>
    </row>
    <row r="164" spans="4:7" ht="12">
      <c r="D164" s="72"/>
      <c r="E164" s="74"/>
      <c r="F164" s="75"/>
      <c r="G164" s="18"/>
    </row>
    <row r="165" spans="4:7" ht="12">
      <c r="D165" s="72"/>
      <c r="E165" s="74"/>
      <c r="F165" s="75"/>
      <c r="G165" s="18"/>
    </row>
    <row r="166" spans="4:7" ht="12">
      <c r="D166" s="72"/>
      <c r="E166" s="74"/>
      <c r="F166" s="75"/>
      <c r="G166" s="18"/>
    </row>
    <row r="167" spans="4:7" ht="12">
      <c r="D167" s="72"/>
      <c r="E167" s="74"/>
      <c r="F167" s="75"/>
      <c r="G167" s="18"/>
    </row>
    <row r="168" spans="4:7" ht="12">
      <c r="D168" s="72"/>
      <c r="E168" s="74"/>
      <c r="F168" s="75"/>
      <c r="G168" s="18"/>
    </row>
    <row r="169" spans="4:7" ht="12">
      <c r="D169" s="72"/>
      <c r="E169" s="74"/>
      <c r="F169" s="75"/>
      <c r="G169" s="18"/>
    </row>
    <row r="170" spans="4:7" ht="12">
      <c r="D170" s="72"/>
      <c r="E170" s="74"/>
      <c r="F170" s="75"/>
      <c r="G170" s="18"/>
    </row>
    <row r="171" spans="4:7" ht="12">
      <c r="D171" s="72"/>
      <c r="E171" s="74"/>
      <c r="F171" s="75"/>
      <c r="G171" s="18"/>
    </row>
    <row r="172" spans="4:7" ht="12">
      <c r="D172" s="72"/>
      <c r="E172" s="74"/>
      <c r="F172" s="75"/>
      <c r="G172" s="18"/>
    </row>
    <row r="173" spans="4:7" ht="12">
      <c r="D173" s="72"/>
      <c r="E173" s="74"/>
      <c r="F173" s="75"/>
      <c r="G173" s="18"/>
    </row>
    <row r="174" spans="4:7" ht="12">
      <c r="D174" s="72"/>
      <c r="E174" s="74"/>
      <c r="F174" s="75"/>
      <c r="G174" s="18"/>
    </row>
    <row r="175" spans="4:7" ht="12">
      <c r="D175" s="72"/>
      <c r="E175" s="74"/>
      <c r="F175" s="75"/>
      <c r="G175" s="18"/>
    </row>
    <row r="176" spans="4:7" ht="12">
      <c r="D176" s="72"/>
      <c r="E176" s="74"/>
      <c r="F176" s="75"/>
      <c r="G176" s="18"/>
    </row>
    <row r="177" spans="4:7" ht="12">
      <c r="D177" s="72"/>
      <c r="E177" s="74"/>
      <c r="F177" s="75"/>
      <c r="G177" s="18"/>
    </row>
    <row r="178" spans="4:7" ht="12">
      <c r="D178" s="72"/>
      <c r="E178" s="74"/>
      <c r="F178" s="75"/>
      <c r="G178" s="18"/>
    </row>
    <row r="179" spans="4:7" ht="12">
      <c r="D179" s="72"/>
      <c r="E179" s="74"/>
      <c r="F179" s="75"/>
      <c r="G179" s="18"/>
    </row>
    <row r="180" spans="4:7" ht="12">
      <c r="D180" s="72"/>
      <c r="E180" s="74"/>
      <c r="F180" s="75"/>
      <c r="G180" s="18"/>
    </row>
    <row r="181" spans="4:7" ht="12">
      <c r="D181" s="72"/>
      <c r="E181" s="74"/>
      <c r="F181" s="75"/>
      <c r="G181" s="18"/>
    </row>
    <row r="182" spans="4:7" ht="12">
      <c r="D182" s="72"/>
      <c r="E182" s="74"/>
      <c r="F182" s="75"/>
      <c r="G182" s="18"/>
    </row>
    <row r="183" spans="4:7" ht="12">
      <c r="D183" s="72"/>
      <c r="E183" s="74"/>
      <c r="F183" s="75"/>
      <c r="G183" s="18"/>
    </row>
    <row r="184" spans="4:7" ht="12">
      <c r="D184" s="72"/>
      <c r="E184" s="74"/>
      <c r="F184" s="75"/>
      <c r="G184" s="18"/>
    </row>
    <row r="185" spans="4:7" ht="12">
      <c r="D185" s="72"/>
      <c r="E185" s="74"/>
      <c r="F185" s="75"/>
      <c r="G185" s="18"/>
    </row>
    <row r="186" spans="4:7" ht="12">
      <c r="D186" s="72"/>
      <c r="E186" s="74"/>
      <c r="F186" s="75"/>
      <c r="G186" s="18"/>
    </row>
    <row r="187" spans="4:7" ht="12">
      <c r="D187" s="72"/>
      <c r="E187" s="74"/>
      <c r="F187" s="75"/>
      <c r="G187" s="18"/>
    </row>
    <row r="188" spans="4:7" ht="12">
      <c r="D188" s="72"/>
      <c r="E188" s="74"/>
      <c r="F188" s="75"/>
      <c r="G188" s="18"/>
    </row>
    <row r="189" spans="4:7" ht="12">
      <c r="D189" s="72"/>
      <c r="E189" s="74"/>
      <c r="F189" s="75"/>
      <c r="G189" s="18"/>
    </row>
    <row r="190" spans="4:7" ht="12">
      <c r="D190" s="72"/>
      <c r="E190" s="74"/>
      <c r="F190" s="75"/>
      <c r="G190" s="18"/>
    </row>
    <row r="191" spans="4:7" ht="12">
      <c r="D191" s="72"/>
      <c r="E191" s="74"/>
      <c r="F191" s="75"/>
      <c r="G191" s="18"/>
    </row>
    <row r="192" spans="4:7" ht="12">
      <c r="D192" s="72"/>
      <c r="E192" s="74"/>
      <c r="F192" s="75"/>
      <c r="G192" s="18"/>
    </row>
    <row r="193" spans="4:7" ht="12">
      <c r="D193" s="72"/>
      <c r="E193" s="74"/>
      <c r="F193" s="75"/>
      <c r="G193" s="18"/>
    </row>
    <row r="194" spans="4:7" ht="12">
      <c r="D194" s="72"/>
      <c r="E194" s="74"/>
      <c r="F194" s="75"/>
      <c r="G194" s="18"/>
    </row>
    <row r="195" spans="4:7" ht="12">
      <c r="D195" s="72"/>
      <c r="E195" s="74"/>
      <c r="F195" s="75"/>
      <c r="G195" s="18"/>
    </row>
    <row r="196" spans="4:7" ht="12">
      <c r="D196" s="72"/>
      <c r="E196" s="74"/>
      <c r="F196" s="75"/>
      <c r="G196" s="18"/>
    </row>
    <row r="197" spans="4:7" ht="12">
      <c r="D197" s="72"/>
      <c r="E197" s="74"/>
      <c r="F197" s="75"/>
      <c r="G197" s="18"/>
    </row>
    <row r="198" spans="4:7" ht="12">
      <c r="D198" s="72"/>
      <c r="E198" s="74"/>
      <c r="F198" s="75"/>
      <c r="G198" s="18"/>
    </row>
    <row r="199" spans="4:7" ht="12">
      <c r="D199" s="72"/>
      <c r="E199" s="74"/>
      <c r="F199" s="75"/>
      <c r="G199" s="18"/>
    </row>
    <row r="200" spans="4:7" ht="12">
      <c r="D200" s="72"/>
      <c r="E200" s="74"/>
      <c r="F200" s="75"/>
      <c r="G200" s="18"/>
    </row>
    <row r="201" spans="4:7" ht="12">
      <c r="D201" s="72"/>
      <c r="E201" s="74"/>
      <c r="F201" s="75"/>
      <c r="G201" s="18"/>
    </row>
    <row r="202" spans="4:7" ht="12">
      <c r="D202" s="72"/>
      <c r="E202" s="74"/>
      <c r="F202" s="75"/>
      <c r="G202" s="18"/>
    </row>
    <row r="203" spans="4:7" ht="12">
      <c r="D203" s="72"/>
      <c r="E203" s="74"/>
      <c r="F203" s="75"/>
      <c r="G203" s="18"/>
    </row>
    <row r="204" spans="4:7" ht="12">
      <c r="D204" s="72"/>
      <c r="E204" s="74"/>
      <c r="F204" s="75"/>
      <c r="G204" s="18"/>
    </row>
    <row r="205" spans="4:7" ht="12">
      <c r="D205" s="72"/>
      <c r="E205" s="74"/>
      <c r="F205" s="75"/>
      <c r="G205" s="18"/>
    </row>
    <row r="206" spans="4:7" ht="12">
      <c r="D206" s="72"/>
      <c r="E206" s="74"/>
      <c r="F206" s="75"/>
      <c r="G206" s="18"/>
    </row>
    <row r="207" spans="4:7" ht="12">
      <c r="D207" s="72"/>
      <c r="E207" s="74"/>
      <c r="F207" s="75"/>
      <c r="G207" s="18"/>
    </row>
    <row r="208" spans="4:7" ht="12">
      <c r="D208" s="72"/>
      <c r="E208" s="74"/>
      <c r="F208" s="75"/>
      <c r="G208" s="18"/>
    </row>
    <row r="209" spans="4:7" ht="12">
      <c r="D209" s="72"/>
      <c r="E209" s="74"/>
      <c r="F209" s="75"/>
      <c r="G209" s="18"/>
    </row>
    <row r="210" spans="4:7" ht="12">
      <c r="D210" s="72"/>
      <c r="E210" s="74"/>
      <c r="F210" s="75"/>
      <c r="G210" s="18"/>
    </row>
    <row r="211" spans="4:7" ht="12">
      <c r="D211" s="72"/>
      <c r="E211" s="74"/>
      <c r="F211" s="75"/>
      <c r="G211" s="18"/>
    </row>
    <row r="212" spans="4:7" ht="12">
      <c r="D212" s="72"/>
      <c r="E212" s="74"/>
      <c r="F212" s="75"/>
      <c r="G212" s="18"/>
    </row>
    <row r="213" spans="4:7" ht="12">
      <c r="D213" s="72"/>
      <c r="E213" s="74"/>
      <c r="F213" s="75"/>
      <c r="G213" s="18"/>
    </row>
    <row r="214" spans="4:7" ht="12">
      <c r="D214" s="72"/>
      <c r="E214" s="74"/>
      <c r="F214" s="75"/>
      <c r="G214" s="18"/>
    </row>
    <row r="215" spans="4:7" ht="12">
      <c r="D215" s="72"/>
      <c r="E215" s="74"/>
      <c r="F215" s="75"/>
      <c r="G215" s="18"/>
    </row>
    <row r="216" spans="4:7" ht="12">
      <c r="D216" s="72"/>
      <c r="E216" s="74"/>
      <c r="F216" s="75"/>
      <c r="G216" s="18"/>
    </row>
    <row r="217" spans="4:7" ht="12">
      <c r="D217" s="72"/>
      <c r="E217" s="74"/>
      <c r="F217" s="75"/>
      <c r="G217" s="18"/>
    </row>
    <row r="218" spans="4:7" ht="12">
      <c r="D218" s="72"/>
      <c r="E218" s="74"/>
      <c r="F218" s="75"/>
      <c r="G218" s="18"/>
    </row>
    <row r="219" spans="4:7" ht="12">
      <c r="D219" s="72"/>
      <c r="E219" s="74"/>
      <c r="F219" s="75"/>
      <c r="G219" s="18"/>
    </row>
    <row r="220" spans="4:7" ht="12">
      <c r="D220" s="72"/>
      <c r="E220" s="74"/>
      <c r="F220" s="75"/>
      <c r="G220" s="18"/>
    </row>
    <row r="221" spans="4:7" ht="12">
      <c r="D221" s="72"/>
      <c r="E221" s="74"/>
      <c r="F221" s="75"/>
      <c r="G221" s="18"/>
    </row>
    <row r="222" spans="4:7" ht="12">
      <c r="D222" s="72"/>
      <c r="E222" s="74"/>
      <c r="F222" s="75"/>
      <c r="G222" s="18"/>
    </row>
    <row r="223" spans="4:7" ht="12">
      <c r="D223" s="72"/>
      <c r="E223" s="74"/>
      <c r="F223" s="75"/>
      <c r="G223" s="18"/>
    </row>
    <row r="224" spans="4:7" ht="12">
      <c r="D224" s="72"/>
      <c r="E224" s="74"/>
      <c r="F224" s="75"/>
      <c r="G224" s="18"/>
    </row>
    <row r="225" spans="4:7" ht="12">
      <c r="D225" s="72"/>
      <c r="E225" s="74"/>
      <c r="F225" s="75"/>
      <c r="G225" s="18"/>
    </row>
    <row r="226" spans="4:7" ht="12">
      <c r="D226" s="72"/>
      <c r="E226" s="74"/>
      <c r="F226" s="75"/>
      <c r="G226" s="18"/>
    </row>
    <row r="227" spans="4:7" ht="12">
      <c r="D227" s="72"/>
      <c r="E227" s="74"/>
      <c r="F227" s="75"/>
      <c r="G227" s="18"/>
    </row>
    <row r="228" spans="4:7" ht="12">
      <c r="D228" s="72"/>
      <c r="E228" s="74"/>
      <c r="F228" s="75"/>
      <c r="G228" s="18"/>
    </row>
    <row r="229" spans="4:7" ht="12">
      <c r="D229" s="72"/>
      <c r="E229" s="74"/>
      <c r="F229" s="75"/>
      <c r="G229" s="18"/>
    </row>
    <row r="230" spans="4:7" ht="12">
      <c r="D230" s="72"/>
      <c r="E230" s="74"/>
      <c r="F230" s="75"/>
      <c r="G230" s="18"/>
    </row>
    <row r="231" spans="4:7" ht="12">
      <c r="D231" s="72"/>
      <c r="E231" s="74"/>
      <c r="F231" s="75"/>
      <c r="G231" s="18"/>
    </row>
    <row r="232" spans="4:7" ht="12">
      <c r="D232" s="72"/>
      <c r="E232" s="74"/>
      <c r="F232" s="75"/>
      <c r="G232" s="18"/>
    </row>
    <row r="233" spans="4:7" ht="12">
      <c r="D233" s="72"/>
      <c r="E233" s="74"/>
      <c r="F233" s="75"/>
      <c r="G233" s="18"/>
    </row>
    <row r="234" spans="4:7" ht="12">
      <c r="D234" s="72"/>
      <c r="E234" s="74"/>
      <c r="F234" s="75"/>
      <c r="G234" s="18"/>
    </row>
    <row r="235" spans="4:7" ht="12">
      <c r="D235" s="72"/>
      <c r="E235" s="74"/>
      <c r="F235" s="75"/>
      <c r="G235" s="18"/>
    </row>
    <row r="236" spans="4:7" ht="12">
      <c r="D236" s="72"/>
      <c r="E236" s="74"/>
      <c r="F236" s="75"/>
      <c r="G236" s="18"/>
    </row>
    <row r="237" spans="4:7" ht="12">
      <c r="D237" s="72"/>
      <c r="E237" s="74"/>
      <c r="F237" s="75"/>
      <c r="G237" s="18"/>
    </row>
    <row r="238" spans="4:7" ht="12">
      <c r="D238" s="72"/>
      <c r="E238" s="74"/>
      <c r="F238" s="75"/>
      <c r="G238" s="18"/>
    </row>
    <row r="239" spans="4:7" ht="12">
      <c r="D239" s="72"/>
      <c r="E239" s="74"/>
      <c r="F239" s="75"/>
      <c r="G239" s="18"/>
    </row>
    <row r="240" spans="4:7" ht="12">
      <c r="D240" s="72"/>
      <c r="E240" s="74"/>
      <c r="F240" s="75"/>
      <c r="G240" s="18"/>
    </row>
    <row r="241" spans="4:7" ht="12">
      <c r="D241" s="72"/>
      <c r="E241" s="74"/>
      <c r="F241" s="75"/>
      <c r="G241" s="18"/>
    </row>
    <row r="242" spans="4:7" ht="12">
      <c r="D242" s="72"/>
      <c r="E242" s="74"/>
      <c r="F242" s="75"/>
      <c r="G242" s="18"/>
    </row>
    <row r="243" spans="4:7" ht="12">
      <c r="D243" s="72"/>
      <c r="E243" s="74"/>
      <c r="F243" s="75"/>
      <c r="G243" s="18"/>
    </row>
    <row r="244" spans="4:7" ht="12">
      <c r="D244" s="72"/>
      <c r="E244" s="74"/>
      <c r="F244" s="75"/>
      <c r="G244" s="18"/>
    </row>
    <row r="245" spans="4:7" ht="12">
      <c r="D245" s="72"/>
      <c r="E245" s="74"/>
      <c r="F245" s="75"/>
      <c r="G245" s="18"/>
    </row>
    <row r="246" spans="4:7" ht="12">
      <c r="D246" s="72"/>
      <c r="E246" s="74"/>
      <c r="F246" s="75"/>
      <c r="G246" s="18"/>
    </row>
    <row r="247" spans="4:7" ht="12">
      <c r="D247" s="72"/>
      <c r="E247" s="74"/>
      <c r="F247" s="75"/>
      <c r="G247" s="18"/>
    </row>
    <row r="248" spans="4:7" ht="12">
      <c r="D248" s="72"/>
      <c r="E248" s="74"/>
      <c r="F248" s="75"/>
      <c r="G248" s="18"/>
    </row>
    <row r="249" spans="4:7" ht="12">
      <c r="D249" s="72"/>
      <c r="E249" s="74"/>
      <c r="F249" s="75"/>
      <c r="G249" s="18"/>
    </row>
    <row r="250" spans="4:7" ht="12">
      <c r="D250" s="72"/>
      <c r="E250" s="74"/>
      <c r="F250" s="75"/>
      <c r="G250" s="18"/>
    </row>
    <row r="251" spans="4:7" ht="12">
      <c r="D251" s="72"/>
      <c r="E251" s="74"/>
      <c r="F251" s="75"/>
      <c r="G251" s="18"/>
    </row>
    <row r="252" spans="4:7" ht="12">
      <c r="D252" s="72"/>
      <c r="E252" s="74"/>
      <c r="F252" s="75"/>
      <c r="G252" s="18"/>
    </row>
    <row r="253" spans="4:7" ht="12">
      <c r="D253" s="72"/>
      <c r="E253" s="74"/>
      <c r="F253" s="75"/>
      <c r="G253" s="18"/>
    </row>
    <row r="254" spans="4:7" ht="12">
      <c r="D254" s="72"/>
      <c r="E254" s="74"/>
      <c r="F254" s="75"/>
      <c r="G254" s="18"/>
    </row>
    <row r="255" spans="4:7" ht="12">
      <c r="D255" s="72"/>
      <c r="E255" s="74"/>
      <c r="F255" s="75"/>
      <c r="G255" s="18"/>
    </row>
    <row r="256" spans="4:7" ht="12">
      <c r="D256" s="72"/>
      <c r="E256" s="74"/>
      <c r="F256" s="75"/>
      <c r="G256" s="18"/>
    </row>
    <row r="257" spans="4:7" ht="12">
      <c r="D257" s="72"/>
      <c r="E257" s="74"/>
      <c r="F257" s="75"/>
      <c r="G257" s="18"/>
    </row>
    <row r="258" spans="4:7" ht="12">
      <c r="D258" s="72"/>
      <c r="E258" s="74"/>
      <c r="F258" s="75"/>
      <c r="G258" s="18"/>
    </row>
    <row r="259" spans="4:7" ht="12">
      <c r="D259" s="72"/>
      <c r="E259" s="74"/>
      <c r="F259" s="75"/>
      <c r="G259" s="18"/>
    </row>
    <row r="260" spans="4:7" ht="12">
      <c r="D260" s="72"/>
      <c r="E260" s="74"/>
      <c r="F260" s="75"/>
      <c r="G260" s="18"/>
    </row>
    <row r="261" spans="4:7" ht="12">
      <c r="D261" s="72"/>
      <c r="E261" s="74"/>
      <c r="F261" s="75"/>
      <c r="G261" s="18"/>
    </row>
    <row r="262" spans="4:7" ht="12">
      <c r="D262" s="72"/>
      <c r="E262" s="74"/>
      <c r="F262" s="75"/>
      <c r="G262" s="18"/>
    </row>
    <row r="263" spans="4:7" ht="12">
      <c r="D263" s="72"/>
      <c r="E263" s="74"/>
      <c r="F263" s="75"/>
      <c r="G263" s="18"/>
    </row>
    <row r="264" spans="4:7" ht="12">
      <c r="D264" s="72"/>
      <c r="E264" s="74"/>
      <c r="F264" s="75"/>
      <c r="G264" s="18"/>
    </row>
    <row r="265" spans="4:7" ht="12">
      <c r="D265" s="72"/>
      <c r="E265" s="74"/>
      <c r="F265" s="75"/>
      <c r="G265" s="18"/>
    </row>
    <row r="266" spans="4:7" ht="12">
      <c r="D266" s="72"/>
      <c r="E266" s="74"/>
      <c r="F266" s="75"/>
      <c r="G266" s="18"/>
    </row>
    <row r="267" spans="4:7" ht="12">
      <c r="D267" s="72"/>
      <c r="E267" s="74"/>
      <c r="F267" s="75"/>
      <c r="G267" s="18"/>
    </row>
    <row r="268" spans="4:7" ht="12">
      <c r="D268" s="72"/>
      <c r="E268" s="74"/>
      <c r="F268" s="75"/>
      <c r="G268" s="18"/>
    </row>
    <row r="269" spans="4:7" ht="12">
      <c r="D269" s="72"/>
      <c r="E269" s="74"/>
      <c r="F269" s="75"/>
      <c r="G269" s="18"/>
    </row>
    <row r="270" spans="4:7" ht="12">
      <c r="D270" s="72"/>
      <c r="E270" s="74"/>
      <c r="F270" s="75"/>
      <c r="G270" s="18"/>
    </row>
    <row r="271" spans="4:7" ht="12">
      <c r="D271" s="72"/>
      <c r="E271" s="74"/>
      <c r="F271" s="75"/>
      <c r="G271" s="18"/>
    </row>
    <row r="272" spans="4:7" ht="12">
      <c r="D272" s="72"/>
      <c r="E272" s="74"/>
      <c r="F272" s="75"/>
      <c r="G272" s="18"/>
    </row>
    <row r="273" spans="4:7" ht="12">
      <c r="D273" s="72"/>
      <c r="E273" s="74"/>
      <c r="F273" s="75"/>
      <c r="G273" s="18"/>
    </row>
    <row r="274" spans="4:7" ht="12">
      <c r="D274" s="72"/>
      <c r="E274" s="74"/>
      <c r="F274" s="75"/>
      <c r="G274" s="18"/>
    </row>
    <row r="275" spans="4:7" ht="12">
      <c r="D275" s="72"/>
      <c r="E275" s="74"/>
      <c r="F275" s="75"/>
      <c r="G275" s="18"/>
    </row>
    <row r="276" spans="4:7" ht="12">
      <c r="D276" s="72"/>
      <c r="E276" s="74"/>
      <c r="F276" s="75"/>
      <c r="G276" s="18"/>
    </row>
    <row r="277" spans="4:7" ht="12">
      <c r="D277" s="72"/>
      <c r="E277" s="74"/>
      <c r="F277" s="75"/>
      <c r="G277" s="18"/>
    </row>
    <row r="278" spans="4:7" ht="12">
      <c r="D278" s="72"/>
      <c r="E278" s="74"/>
      <c r="F278" s="75"/>
      <c r="G278" s="18"/>
    </row>
    <row r="279" spans="4:7" ht="12">
      <c r="D279" s="72"/>
      <c r="E279" s="74"/>
      <c r="F279" s="75"/>
      <c r="G279" s="18"/>
    </row>
    <row r="280" spans="4:7" ht="12">
      <c r="D280" s="72"/>
      <c r="E280" s="74"/>
      <c r="F280" s="75"/>
      <c r="G280" s="18"/>
    </row>
    <row r="281" spans="4:7" ht="12">
      <c r="D281" s="72"/>
      <c r="E281" s="74"/>
      <c r="F281" s="75"/>
      <c r="G281" s="18"/>
    </row>
    <row r="282" spans="4:7" ht="12">
      <c r="D282" s="72"/>
      <c r="E282" s="74"/>
      <c r="F282" s="75"/>
      <c r="G282" s="18"/>
    </row>
    <row r="283" spans="4:7" ht="12">
      <c r="D283" s="72"/>
      <c r="E283" s="74"/>
      <c r="F283" s="75"/>
      <c r="G283" s="18"/>
    </row>
    <row r="284" spans="4:7" ht="12">
      <c r="D284" s="72"/>
      <c r="E284" s="74"/>
      <c r="F284" s="75"/>
      <c r="G284" s="18"/>
    </row>
    <row r="285" spans="4:7" ht="12">
      <c r="D285" s="72"/>
      <c r="E285" s="74"/>
      <c r="F285" s="75"/>
      <c r="G285" s="18"/>
    </row>
    <row r="286" spans="4:7" ht="12">
      <c r="D286" s="72"/>
      <c r="E286" s="74"/>
      <c r="F286" s="75"/>
      <c r="G286" s="18"/>
    </row>
    <row r="287" spans="4:7" ht="12">
      <c r="D287" s="72"/>
      <c r="E287" s="74"/>
      <c r="F287" s="75"/>
      <c r="G287" s="18"/>
    </row>
    <row r="288" spans="4:7" ht="12">
      <c r="D288" s="72"/>
      <c r="E288" s="74"/>
      <c r="F288" s="75"/>
      <c r="G288" s="18"/>
    </row>
    <row r="289" spans="4:7" ht="12">
      <c r="D289" s="72"/>
      <c r="E289" s="74"/>
      <c r="F289" s="75"/>
      <c r="G289" s="18"/>
    </row>
    <row r="290" spans="4:7" ht="12">
      <c r="D290" s="72"/>
      <c r="E290" s="74"/>
      <c r="F290" s="75"/>
      <c r="G290" s="18"/>
    </row>
    <row r="291" spans="4:7" ht="12">
      <c r="D291" s="72"/>
      <c r="E291" s="74"/>
      <c r="F291" s="75"/>
      <c r="G291" s="18"/>
    </row>
    <row r="292" spans="4:7" ht="12">
      <c r="D292" s="72"/>
      <c r="E292" s="74"/>
      <c r="F292" s="75"/>
      <c r="G292" s="18"/>
    </row>
  </sheetData>
  <sheetProtection password="C6D1" sheet="1" formatCells="0" formatColumns="0" formatRows="0"/>
  <mergeCells count="3">
    <mergeCell ref="A1:F1"/>
    <mergeCell ref="A2:F2"/>
    <mergeCell ref="A133:E133"/>
  </mergeCells>
  <dataValidations count="2">
    <dataValidation allowBlank="1" showInputMessage="1" showErrorMessage="1" imeMode="on" sqref="B4 B102"/>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17"/>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A21" sqref="A21"/>
    </sheetView>
  </sheetViews>
  <sheetFormatPr defaultColWidth="9.00390625" defaultRowHeight="14.25"/>
  <cols>
    <col min="1" max="1" width="7.625" style="72" customWidth="1"/>
    <col min="2" max="2" width="25.625" style="73" customWidth="1"/>
    <col min="3" max="3" width="5.625" style="72" customWidth="1"/>
    <col min="4" max="4" width="10.625" style="78" customWidth="1"/>
    <col min="5" max="5" width="10.625" style="79" customWidth="1"/>
    <col min="6" max="6" width="14.625" style="80" customWidth="1"/>
    <col min="7" max="7" width="1.875" style="67" customWidth="1"/>
    <col min="8" max="16384" width="9.00390625" style="28" customWidth="1"/>
  </cols>
  <sheetData>
    <row r="1" spans="1:6" ht="34.5" customHeight="1">
      <c r="A1" s="133" t="s">
        <v>69</v>
      </c>
      <c r="B1" s="133"/>
      <c r="C1" s="133"/>
      <c r="D1" s="133"/>
      <c r="E1" s="133"/>
      <c r="F1" s="133"/>
    </row>
    <row r="2" spans="1:6" s="22" customFormat="1" ht="22.5" customHeight="1">
      <c r="A2" s="134" t="s">
        <v>79</v>
      </c>
      <c r="B2" s="134"/>
      <c r="C2" s="134"/>
      <c r="D2" s="134"/>
      <c r="E2" s="134"/>
      <c r="F2" s="134"/>
    </row>
    <row r="3" spans="1:6" s="30" customFormat="1" ht="18" customHeight="1">
      <c r="A3" s="64" t="str">
        <f>'汇总表'!A3</f>
        <v>合同段编号：BTBRCSG-2</v>
      </c>
      <c r="B3" s="56"/>
      <c r="C3" s="15"/>
      <c r="D3" s="16"/>
      <c r="E3" s="29"/>
      <c r="F3" s="65" t="s">
        <v>71</v>
      </c>
    </row>
    <row r="4" spans="1:6" s="18" customFormat="1" ht="27" customHeight="1">
      <c r="A4" s="68" t="s">
        <v>72</v>
      </c>
      <c r="B4" s="69" t="s">
        <v>73</v>
      </c>
      <c r="C4" s="68" t="s">
        <v>74</v>
      </c>
      <c r="D4" s="68" t="s">
        <v>75</v>
      </c>
      <c r="E4" s="70" t="s">
        <v>76</v>
      </c>
      <c r="F4" s="19" t="s">
        <v>77</v>
      </c>
    </row>
    <row r="5" spans="1:6" s="22" customFormat="1" ht="27" customHeight="1">
      <c r="A5" s="89">
        <v>302</v>
      </c>
      <c r="B5" s="88" t="s">
        <v>206</v>
      </c>
      <c r="C5" s="89"/>
      <c r="D5" s="19"/>
      <c r="E5" s="20"/>
      <c r="F5" s="21">
        <f aca="true" t="shared" si="0" ref="F5:F56">IF(E5&gt;0,ROUND(D5*E5,0),"")</f>
      </c>
    </row>
    <row r="6" spans="1:6" s="22" customFormat="1" ht="27" customHeight="1">
      <c r="A6" s="89" t="s">
        <v>302</v>
      </c>
      <c r="B6" s="88" t="s">
        <v>303</v>
      </c>
      <c r="C6" s="89"/>
      <c r="D6" s="6"/>
      <c r="E6" s="20"/>
      <c r="F6" s="21">
        <f t="shared" si="0"/>
      </c>
    </row>
    <row r="7" spans="1:6" s="22" customFormat="1" ht="27" customHeight="1">
      <c r="A7" s="89" t="s">
        <v>128</v>
      </c>
      <c r="B7" s="88" t="s">
        <v>304</v>
      </c>
      <c r="C7" s="89" t="s">
        <v>130</v>
      </c>
      <c r="D7" s="6">
        <v>24140</v>
      </c>
      <c r="E7" s="20"/>
      <c r="F7" s="21">
        <f t="shared" si="0"/>
      </c>
    </row>
    <row r="8" spans="1:6" s="22" customFormat="1" ht="27" customHeight="1">
      <c r="A8" s="89">
        <v>304</v>
      </c>
      <c r="B8" s="88" t="s">
        <v>305</v>
      </c>
      <c r="C8" s="89"/>
      <c r="D8" s="6"/>
      <c r="E8" s="20"/>
      <c r="F8" s="21">
        <f t="shared" si="0"/>
      </c>
    </row>
    <row r="9" spans="1:6" s="22" customFormat="1" ht="27" customHeight="1">
      <c r="A9" s="89" t="s">
        <v>306</v>
      </c>
      <c r="B9" s="88" t="s">
        <v>307</v>
      </c>
      <c r="C9" s="89"/>
      <c r="D9" s="6"/>
      <c r="E9" s="20"/>
      <c r="F9" s="21">
        <f t="shared" si="0"/>
      </c>
    </row>
    <row r="10" spans="1:6" s="22" customFormat="1" ht="27" customHeight="1">
      <c r="A10" s="89" t="s">
        <v>128</v>
      </c>
      <c r="B10" s="88" t="s">
        <v>304</v>
      </c>
      <c r="C10" s="89" t="s">
        <v>130</v>
      </c>
      <c r="D10" s="6">
        <v>14040</v>
      </c>
      <c r="E10" s="20"/>
      <c r="F10" s="21">
        <f t="shared" si="0"/>
      </c>
    </row>
    <row r="11" spans="1:6" s="22" customFormat="1" ht="27" customHeight="1">
      <c r="A11" s="89" t="s">
        <v>131</v>
      </c>
      <c r="B11" s="88" t="s">
        <v>308</v>
      </c>
      <c r="C11" s="89" t="s">
        <v>130</v>
      </c>
      <c r="D11" s="6">
        <v>273886</v>
      </c>
      <c r="E11" s="20"/>
      <c r="F11" s="21">
        <f t="shared" si="0"/>
      </c>
    </row>
    <row r="12" spans="1:6" s="22" customFormat="1" ht="27" customHeight="1">
      <c r="A12" s="89" t="s">
        <v>309</v>
      </c>
      <c r="B12" s="88" t="s">
        <v>310</v>
      </c>
      <c r="C12" s="89"/>
      <c r="D12" s="6"/>
      <c r="E12" s="20"/>
      <c r="F12" s="21">
        <f t="shared" si="0"/>
      </c>
    </row>
    <row r="13" spans="1:6" s="22" customFormat="1" ht="27" customHeight="1">
      <c r="A13" s="89" t="s">
        <v>128</v>
      </c>
      <c r="B13" s="88" t="s">
        <v>304</v>
      </c>
      <c r="C13" s="89" t="s">
        <v>130</v>
      </c>
      <c r="D13" s="24">
        <v>288962</v>
      </c>
      <c r="E13" s="20"/>
      <c r="F13" s="21">
        <f t="shared" si="0"/>
      </c>
    </row>
    <row r="14" spans="1:6" s="22" customFormat="1" ht="27" customHeight="1">
      <c r="A14" s="89" t="s">
        <v>131</v>
      </c>
      <c r="B14" s="88" t="s">
        <v>311</v>
      </c>
      <c r="C14" s="89" t="s">
        <v>130</v>
      </c>
      <c r="D14" s="24">
        <v>0</v>
      </c>
      <c r="E14" s="20"/>
      <c r="F14" s="21">
        <f t="shared" si="0"/>
      </c>
    </row>
    <row r="15" spans="1:6" s="22" customFormat="1" ht="27" customHeight="1">
      <c r="A15" s="89">
        <v>308</v>
      </c>
      <c r="B15" s="88" t="s">
        <v>312</v>
      </c>
      <c r="C15" s="89"/>
      <c r="D15" s="24"/>
      <c r="E15" s="20"/>
      <c r="F15" s="21">
        <f t="shared" si="0"/>
      </c>
    </row>
    <row r="16" spans="1:6" s="22" customFormat="1" ht="27" customHeight="1">
      <c r="A16" s="89" t="s">
        <v>313</v>
      </c>
      <c r="B16" s="88" t="s">
        <v>314</v>
      </c>
      <c r="C16" s="89" t="s">
        <v>130</v>
      </c>
      <c r="D16" s="24">
        <v>265762</v>
      </c>
      <c r="E16" s="20"/>
      <c r="F16" s="21">
        <f t="shared" si="0"/>
      </c>
    </row>
    <row r="17" spans="1:6" s="22" customFormat="1" ht="27" customHeight="1">
      <c r="A17" s="89" t="s">
        <v>315</v>
      </c>
      <c r="B17" s="88" t="s">
        <v>316</v>
      </c>
      <c r="C17" s="89" t="s">
        <v>130</v>
      </c>
      <c r="D17" s="24">
        <v>278369</v>
      </c>
      <c r="E17" s="20"/>
      <c r="F17" s="21">
        <f t="shared" si="0"/>
      </c>
    </row>
    <row r="18" spans="1:6" s="22" customFormat="1" ht="27" customHeight="1">
      <c r="A18" s="89">
        <v>310</v>
      </c>
      <c r="B18" s="88" t="s">
        <v>317</v>
      </c>
      <c r="C18" s="89"/>
      <c r="D18" s="24"/>
      <c r="E18" s="20"/>
      <c r="F18" s="21">
        <f t="shared" si="0"/>
      </c>
    </row>
    <row r="19" spans="1:6" s="22" customFormat="1" ht="27" customHeight="1">
      <c r="A19" s="89" t="s">
        <v>318</v>
      </c>
      <c r="B19" s="88" t="s">
        <v>319</v>
      </c>
      <c r="C19" s="89" t="s">
        <v>130</v>
      </c>
      <c r="D19" s="24">
        <v>279702</v>
      </c>
      <c r="E19" s="20"/>
      <c r="F19" s="21">
        <f t="shared" si="0"/>
      </c>
    </row>
    <row r="20" spans="1:6" s="22" customFormat="1" ht="27" customHeight="1">
      <c r="A20" s="89">
        <v>311</v>
      </c>
      <c r="B20" s="88" t="s">
        <v>320</v>
      </c>
      <c r="C20" s="89"/>
      <c r="D20" s="24"/>
      <c r="E20" s="20"/>
      <c r="F20" s="21">
        <f t="shared" si="0"/>
      </c>
    </row>
    <row r="21" spans="1:6" s="22" customFormat="1" ht="27" customHeight="1">
      <c r="A21" s="89" t="s">
        <v>321</v>
      </c>
      <c r="B21" s="88" t="s">
        <v>322</v>
      </c>
      <c r="C21" s="89"/>
      <c r="D21" s="6"/>
      <c r="E21" s="20"/>
      <c r="F21" s="21">
        <f t="shared" si="0"/>
      </c>
    </row>
    <row r="22" spans="1:6" s="22" customFormat="1" ht="27" customHeight="1">
      <c r="A22" s="89" t="s">
        <v>26</v>
      </c>
      <c r="B22" s="88" t="s">
        <v>323</v>
      </c>
      <c r="C22" s="89" t="s">
        <v>324</v>
      </c>
      <c r="D22" s="6">
        <v>5573</v>
      </c>
      <c r="E22" s="20"/>
      <c r="F22" s="21">
        <f t="shared" si="0"/>
      </c>
    </row>
    <row r="23" spans="1:6" s="22" customFormat="1" ht="27" customHeight="1">
      <c r="A23" s="89" t="s">
        <v>27</v>
      </c>
      <c r="B23" s="88" t="s">
        <v>325</v>
      </c>
      <c r="C23" s="89" t="s">
        <v>130</v>
      </c>
      <c r="D23" s="6">
        <v>278368.8</v>
      </c>
      <c r="E23" s="20"/>
      <c r="F23" s="21">
        <f t="shared" si="0"/>
      </c>
    </row>
    <row r="24" spans="1:6" s="22" customFormat="1" ht="27" customHeight="1">
      <c r="A24" s="89" t="s">
        <v>326</v>
      </c>
      <c r="B24" s="88" t="s">
        <v>327</v>
      </c>
      <c r="C24" s="89"/>
      <c r="D24" s="6"/>
      <c r="E24" s="20"/>
      <c r="F24" s="21">
        <f t="shared" si="0"/>
      </c>
    </row>
    <row r="25" spans="1:6" s="22" customFormat="1" ht="27" customHeight="1">
      <c r="A25" s="89" t="s">
        <v>128</v>
      </c>
      <c r="B25" s="88" t="s">
        <v>328</v>
      </c>
      <c r="C25" s="89" t="s">
        <v>130</v>
      </c>
      <c r="D25" s="6"/>
      <c r="E25" s="20"/>
      <c r="F25" s="21">
        <f t="shared" si="0"/>
      </c>
    </row>
    <row r="26" spans="1:6" s="22" customFormat="1" ht="27" customHeight="1">
      <c r="A26" s="89" t="s">
        <v>131</v>
      </c>
      <c r="B26" s="88" t="s">
        <v>329</v>
      </c>
      <c r="C26" s="89" t="s">
        <v>130</v>
      </c>
      <c r="D26" s="6">
        <v>278368.8</v>
      </c>
      <c r="E26" s="20"/>
      <c r="F26" s="21">
        <f t="shared" si="0"/>
      </c>
    </row>
    <row r="27" spans="1:6" s="22" customFormat="1" ht="27" customHeight="1">
      <c r="A27" s="89" t="s">
        <v>330</v>
      </c>
      <c r="B27" s="90" t="s">
        <v>331</v>
      </c>
      <c r="C27" s="89"/>
      <c r="D27" s="6"/>
      <c r="E27" s="20"/>
      <c r="F27" s="21">
        <f t="shared" si="0"/>
      </c>
    </row>
    <row r="28" spans="1:6" s="22" customFormat="1" ht="27" customHeight="1">
      <c r="A28" s="89" t="s">
        <v>128</v>
      </c>
      <c r="B28" s="88" t="s">
        <v>325</v>
      </c>
      <c r="C28" s="89" t="s">
        <v>130</v>
      </c>
      <c r="D28" s="6">
        <v>0</v>
      </c>
      <c r="E28" s="20"/>
      <c r="F28" s="21">
        <f t="shared" si="0"/>
      </c>
    </row>
    <row r="29" spans="1:6" s="22" customFormat="1" ht="27" customHeight="1">
      <c r="A29" s="89" t="s">
        <v>332</v>
      </c>
      <c r="B29" s="90" t="s">
        <v>333</v>
      </c>
      <c r="C29" s="89"/>
      <c r="D29" s="6"/>
      <c r="E29" s="20"/>
      <c r="F29" s="21">
        <f t="shared" si="0"/>
      </c>
    </row>
    <row r="30" spans="1:6" s="22" customFormat="1" ht="27" customHeight="1">
      <c r="A30" s="89" t="s">
        <v>128</v>
      </c>
      <c r="B30" s="88" t="s">
        <v>329</v>
      </c>
      <c r="C30" s="89" t="s">
        <v>130</v>
      </c>
      <c r="D30" s="6">
        <v>0</v>
      </c>
      <c r="E30" s="20"/>
      <c r="F30" s="21">
        <f t="shared" si="0"/>
      </c>
    </row>
    <row r="31" spans="1:6" s="22" customFormat="1" ht="27" customHeight="1">
      <c r="A31" s="89">
        <v>312</v>
      </c>
      <c r="B31" s="88" t="s">
        <v>334</v>
      </c>
      <c r="C31" s="89"/>
      <c r="D31" s="6"/>
      <c r="E31" s="20"/>
      <c r="F31" s="21">
        <f t="shared" si="0"/>
      </c>
    </row>
    <row r="32" spans="1:6" s="22" customFormat="1" ht="27" customHeight="1">
      <c r="A32" s="89" t="s">
        <v>335</v>
      </c>
      <c r="B32" s="88" t="s">
        <v>334</v>
      </c>
      <c r="C32" s="89"/>
      <c r="D32" s="6"/>
      <c r="E32" s="20"/>
      <c r="F32" s="21">
        <f t="shared" si="0"/>
      </c>
    </row>
    <row r="33" spans="1:6" s="22" customFormat="1" ht="27" customHeight="1">
      <c r="A33" s="89" t="s">
        <v>128</v>
      </c>
      <c r="B33" s="88" t="s">
        <v>304</v>
      </c>
      <c r="C33" s="89" t="s">
        <v>138</v>
      </c>
      <c r="D33" s="6">
        <v>1770</v>
      </c>
      <c r="E33" s="20"/>
      <c r="F33" s="21">
        <f t="shared" si="0"/>
      </c>
    </row>
    <row r="34" spans="1:6" s="22" customFormat="1" ht="27" customHeight="1">
      <c r="A34" s="89" t="s">
        <v>131</v>
      </c>
      <c r="B34" s="88" t="s">
        <v>336</v>
      </c>
      <c r="C34" s="89" t="s">
        <v>138</v>
      </c>
      <c r="D34" s="6">
        <v>3875.2</v>
      </c>
      <c r="E34" s="20"/>
      <c r="F34" s="21">
        <f t="shared" si="0"/>
      </c>
    </row>
    <row r="35" spans="1:6" s="22" customFormat="1" ht="27" customHeight="1">
      <c r="A35" s="89" t="s">
        <v>337</v>
      </c>
      <c r="B35" s="88" t="s">
        <v>338</v>
      </c>
      <c r="C35" s="89"/>
      <c r="D35" s="6"/>
      <c r="E35" s="20"/>
      <c r="F35" s="21">
        <f t="shared" si="0"/>
      </c>
    </row>
    <row r="36" spans="1:6" s="22" customFormat="1" ht="27" customHeight="1">
      <c r="A36" s="89" t="s">
        <v>128</v>
      </c>
      <c r="B36" s="88" t="s">
        <v>339</v>
      </c>
      <c r="C36" s="89" t="s">
        <v>189</v>
      </c>
      <c r="D36" s="6">
        <v>216705</v>
      </c>
      <c r="E36" s="20"/>
      <c r="F36" s="21">
        <f t="shared" si="0"/>
      </c>
    </row>
    <row r="37" spans="1:6" s="22" customFormat="1" ht="27" customHeight="1">
      <c r="A37" s="89" t="s">
        <v>131</v>
      </c>
      <c r="B37" s="88" t="s">
        <v>340</v>
      </c>
      <c r="C37" s="89" t="s">
        <v>189</v>
      </c>
      <c r="D37" s="6">
        <v>13164</v>
      </c>
      <c r="E37" s="20"/>
      <c r="F37" s="21">
        <f t="shared" si="0"/>
      </c>
    </row>
    <row r="38" spans="1:6" s="22" customFormat="1" ht="27" customHeight="1">
      <c r="A38" s="89" t="s">
        <v>341</v>
      </c>
      <c r="B38" s="88" t="s">
        <v>342</v>
      </c>
      <c r="C38" s="89" t="s">
        <v>138</v>
      </c>
      <c r="D38" s="6">
        <v>116.3</v>
      </c>
      <c r="E38" s="20"/>
      <c r="F38" s="21">
        <f t="shared" si="0"/>
      </c>
    </row>
    <row r="39" spans="1:6" s="22" customFormat="1" ht="27" customHeight="1">
      <c r="A39" s="89">
        <v>313</v>
      </c>
      <c r="B39" s="88" t="s">
        <v>343</v>
      </c>
      <c r="C39" s="89"/>
      <c r="D39" s="6"/>
      <c r="E39" s="20"/>
      <c r="F39" s="21">
        <f t="shared" si="0"/>
      </c>
    </row>
    <row r="40" spans="1:6" s="22" customFormat="1" ht="27" customHeight="1">
      <c r="A40" s="89" t="s">
        <v>344</v>
      </c>
      <c r="B40" s="88" t="s">
        <v>345</v>
      </c>
      <c r="C40" s="89" t="s">
        <v>138</v>
      </c>
      <c r="D40" s="6">
        <v>12353</v>
      </c>
      <c r="E40" s="20"/>
      <c r="F40" s="21">
        <f t="shared" si="0"/>
      </c>
    </row>
    <row r="41" spans="1:6" s="22" customFormat="1" ht="27" customHeight="1">
      <c r="A41" s="89" t="s">
        <v>346</v>
      </c>
      <c r="B41" s="88" t="s">
        <v>347</v>
      </c>
      <c r="C41" s="89" t="s">
        <v>138</v>
      </c>
      <c r="D41" s="24">
        <v>9427</v>
      </c>
      <c r="E41" s="20"/>
      <c r="F41" s="21">
        <f t="shared" si="0"/>
      </c>
    </row>
    <row r="42" spans="1:6" s="22" customFormat="1" ht="27" customHeight="1">
      <c r="A42" s="89" t="s">
        <v>348</v>
      </c>
      <c r="B42" s="88" t="s">
        <v>349</v>
      </c>
      <c r="C42" s="89" t="s">
        <v>138</v>
      </c>
      <c r="D42" s="24">
        <v>2420.93</v>
      </c>
      <c r="E42" s="20"/>
      <c r="F42" s="21">
        <f t="shared" si="0"/>
      </c>
    </row>
    <row r="43" spans="1:6" s="22" customFormat="1" ht="27" customHeight="1">
      <c r="A43" s="89" t="s">
        <v>350</v>
      </c>
      <c r="B43" s="88" t="s">
        <v>351</v>
      </c>
      <c r="C43" s="89" t="s">
        <v>138</v>
      </c>
      <c r="D43" s="24"/>
      <c r="E43" s="20"/>
      <c r="F43" s="21">
        <f t="shared" si="0"/>
      </c>
    </row>
    <row r="44" spans="1:6" s="22" customFormat="1" ht="27" customHeight="1">
      <c r="A44" s="89" t="s">
        <v>352</v>
      </c>
      <c r="B44" s="88" t="s">
        <v>353</v>
      </c>
      <c r="C44" s="89" t="s">
        <v>138</v>
      </c>
      <c r="D44" s="24">
        <v>792.95</v>
      </c>
      <c r="E44" s="20"/>
      <c r="F44" s="21">
        <f t="shared" si="0"/>
      </c>
    </row>
    <row r="45" spans="1:6" s="22" customFormat="1" ht="27" customHeight="1">
      <c r="A45" s="89">
        <v>314</v>
      </c>
      <c r="B45" s="88" t="s">
        <v>354</v>
      </c>
      <c r="C45" s="89"/>
      <c r="D45" s="24"/>
      <c r="E45" s="20"/>
      <c r="F45" s="21">
        <f t="shared" si="0"/>
      </c>
    </row>
    <row r="46" spans="1:6" s="22" customFormat="1" ht="27" customHeight="1">
      <c r="A46" s="89" t="s">
        <v>355</v>
      </c>
      <c r="B46" s="88" t="s">
        <v>356</v>
      </c>
      <c r="C46" s="89"/>
      <c r="D46" s="24"/>
      <c r="E46" s="20"/>
      <c r="F46" s="21">
        <f t="shared" si="0"/>
      </c>
    </row>
    <row r="47" spans="1:6" s="22" customFormat="1" ht="27" customHeight="1">
      <c r="A47" s="89" t="s">
        <v>128</v>
      </c>
      <c r="B47" s="88" t="s">
        <v>186</v>
      </c>
      <c r="C47" s="89" t="s">
        <v>138</v>
      </c>
      <c r="D47" s="24">
        <v>61</v>
      </c>
      <c r="E47" s="20"/>
      <c r="F47" s="21">
        <f t="shared" si="0"/>
      </c>
    </row>
    <row r="48" spans="1:6" s="22" customFormat="1" ht="27" customHeight="1">
      <c r="A48" s="89">
        <v>315</v>
      </c>
      <c r="B48" s="88" t="s">
        <v>357</v>
      </c>
      <c r="C48" s="89"/>
      <c r="D48" s="24"/>
      <c r="E48" s="20"/>
      <c r="F48" s="21">
        <f t="shared" si="0"/>
      </c>
    </row>
    <row r="49" spans="1:6" s="22" customFormat="1" ht="27" customHeight="1">
      <c r="A49" s="89" t="s">
        <v>358</v>
      </c>
      <c r="B49" s="88" t="s">
        <v>359</v>
      </c>
      <c r="C49" s="89"/>
      <c r="D49" s="6"/>
      <c r="E49" s="20"/>
      <c r="F49" s="21">
        <f t="shared" si="0"/>
      </c>
    </row>
    <row r="50" spans="1:6" s="22" customFormat="1" ht="27" customHeight="1">
      <c r="A50" s="89" t="s">
        <v>128</v>
      </c>
      <c r="B50" s="88" t="s">
        <v>304</v>
      </c>
      <c r="C50" s="89" t="s">
        <v>130</v>
      </c>
      <c r="D50" s="6">
        <v>1958</v>
      </c>
      <c r="E50" s="20"/>
      <c r="F50" s="21">
        <f t="shared" si="0"/>
      </c>
    </row>
    <row r="51" spans="1:6" s="22" customFormat="1" ht="27" customHeight="1">
      <c r="A51" s="89" t="s">
        <v>360</v>
      </c>
      <c r="B51" s="88" t="s">
        <v>361</v>
      </c>
      <c r="C51" s="89" t="s">
        <v>130</v>
      </c>
      <c r="D51" s="6"/>
      <c r="E51" s="20"/>
      <c r="F51" s="21">
        <f t="shared" si="0"/>
      </c>
    </row>
    <row r="52" spans="1:6" s="22" customFormat="1" ht="27" customHeight="1">
      <c r="A52" s="89" t="s">
        <v>362</v>
      </c>
      <c r="B52" s="88" t="s">
        <v>363</v>
      </c>
      <c r="C52" s="89"/>
      <c r="D52" s="6"/>
      <c r="E52" s="20"/>
      <c r="F52" s="21">
        <f t="shared" si="0"/>
      </c>
    </row>
    <row r="53" spans="1:6" s="22" customFormat="1" ht="27" customHeight="1">
      <c r="A53" s="89" t="s">
        <v>128</v>
      </c>
      <c r="B53" s="88" t="s">
        <v>364</v>
      </c>
      <c r="C53" s="89" t="s">
        <v>138</v>
      </c>
      <c r="D53" s="6"/>
      <c r="E53" s="20"/>
      <c r="F53" s="21">
        <f t="shared" si="0"/>
      </c>
    </row>
    <row r="54" spans="1:6" s="22" customFormat="1" ht="27" customHeight="1">
      <c r="A54" s="89" t="s">
        <v>131</v>
      </c>
      <c r="B54" s="88" t="s">
        <v>365</v>
      </c>
      <c r="C54" s="89" t="s">
        <v>138</v>
      </c>
      <c r="D54" s="6"/>
      <c r="E54" s="20"/>
      <c r="F54" s="21">
        <f t="shared" si="0"/>
      </c>
    </row>
    <row r="55" spans="1:6" s="22" customFormat="1" ht="27" customHeight="1">
      <c r="A55" s="89" t="s">
        <v>134</v>
      </c>
      <c r="B55" s="90" t="s">
        <v>366</v>
      </c>
      <c r="C55" s="89" t="s">
        <v>324</v>
      </c>
      <c r="D55" s="6"/>
      <c r="E55" s="20"/>
      <c r="F55" s="21">
        <f t="shared" si="0"/>
      </c>
    </row>
    <row r="56" spans="1:6" s="22" customFormat="1" ht="27" customHeight="1">
      <c r="A56" s="89" t="s">
        <v>136</v>
      </c>
      <c r="B56" s="90" t="s">
        <v>367</v>
      </c>
      <c r="C56" s="89" t="s">
        <v>130</v>
      </c>
      <c r="D56" s="6"/>
      <c r="E56" s="20"/>
      <c r="F56" s="21">
        <f t="shared" si="0"/>
      </c>
    </row>
    <row r="57" spans="1:6" s="22" customFormat="1" ht="27" customHeight="1">
      <c r="A57" s="89" t="s">
        <v>368</v>
      </c>
      <c r="B57" s="71" t="s">
        <v>369</v>
      </c>
      <c r="C57" s="24" t="s">
        <v>0</v>
      </c>
      <c r="D57" s="6">
        <v>1</v>
      </c>
      <c r="E57" s="92"/>
      <c r="F57" s="21">
        <v>400000</v>
      </c>
    </row>
    <row r="58" spans="1:7" ht="27" customHeight="1">
      <c r="A58" s="137" t="s">
        <v>80</v>
      </c>
      <c r="B58" s="138"/>
      <c r="C58" s="138"/>
      <c r="D58" s="138"/>
      <c r="E58" s="138"/>
      <c r="F58" s="14">
        <f>IF(E7=0,0,SUM(F5:F57))</f>
        <v>0</v>
      </c>
      <c r="G58" s="18"/>
    </row>
    <row r="59" spans="4:7" ht="12">
      <c r="D59" s="72"/>
      <c r="E59" s="74"/>
      <c r="F59" s="75"/>
      <c r="G59" s="18"/>
    </row>
    <row r="60" spans="4:7" ht="12">
      <c r="D60" s="72"/>
      <c r="E60" s="74"/>
      <c r="F60" s="75"/>
      <c r="G60" s="18"/>
    </row>
    <row r="61" spans="4:7" ht="12">
      <c r="D61" s="72"/>
      <c r="E61" s="74"/>
      <c r="F61" s="75"/>
      <c r="G61" s="18"/>
    </row>
    <row r="62" spans="1:7" ht="12">
      <c r="A62" s="76"/>
      <c r="B62" s="77"/>
      <c r="C62" s="76"/>
      <c r="D62" s="72"/>
      <c r="E62" s="74"/>
      <c r="F62" s="75"/>
      <c r="G62" s="18"/>
    </row>
    <row r="63" spans="4:7" ht="12">
      <c r="D63" s="72"/>
      <c r="E63" s="74"/>
      <c r="F63" s="75"/>
      <c r="G63" s="18"/>
    </row>
    <row r="64" spans="4:7" ht="12">
      <c r="D64" s="72"/>
      <c r="E64" s="74"/>
      <c r="F64" s="75"/>
      <c r="G64" s="18"/>
    </row>
    <row r="65" spans="4:7" ht="12">
      <c r="D65" s="72"/>
      <c r="E65" s="74"/>
      <c r="F65" s="75"/>
      <c r="G65" s="18"/>
    </row>
    <row r="66" spans="4:7" ht="12">
      <c r="D66" s="72"/>
      <c r="E66" s="74"/>
      <c r="F66" s="75"/>
      <c r="G66" s="18"/>
    </row>
    <row r="67" spans="4:7" ht="12">
      <c r="D67" s="72"/>
      <c r="E67" s="74"/>
      <c r="F67" s="75"/>
      <c r="G67" s="18"/>
    </row>
    <row r="68" spans="4:7" ht="12">
      <c r="D68" s="72"/>
      <c r="E68" s="74"/>
      <c r="F68" s="75"/>
      <c r="G68" s="18"/>
    </row>
    <row r="69" spans="4:7" ht="12">
      <c r="D69" s="72"/>
      <c r="E69" s="74"/>
      <c r="F69" s="75"/>
      <c r="G69" s="18"/>
    </row>
    <row r="70" spans="4:7" ht="12">
      <c r="D70" s="72"/>
      <c r="E70" s="74"/>
      <c r="F70" s="75"/>
      <c r="G70" s="18"/>
    </row>
    <row r="71" spans="4:7" ht="12">
      <c r="D71" s="72"/>
      <c r="E71" s="74"/>
      <c r="F71" s="75"/>
      <c r="G71" s="18"/>
    </row>
    <row r="72" spans="4:7" ht="12">
      <c r="D72" s="72"/>
      <c r="E72" s="74"/>
      <c r="F72" s="75"/>
      <c r="G72" s="18"/>
    </row>
    <row r="73" spans="4:7" ht="12">
      <c r="D73" s="72"/>
      <c r="E73" s="74"/>
      <c r="F73" s="75"/>
      <c r="G73" s="18"/>
    </row>
    <row r="74" spans="4:7" ht="12">
      <c r="D74" s="72"/>
      <c r="E74" s="74"/>
      <c r="F74" s="75"/>
      <c r="G74" s="18"/>
    </row>
    <row r="75" spans="4:7" ht="12">
      <c r="D75" s="72"/>
      <c r="E75" s="74"/>
      <c r="F75" s="75"/>
      <c r="G75" s="18"/>
    </row>
    <row r="76" spans="4:7" ht="12">
      <c r="D76" s="72"/>
      <c r="E76" s="74"/>
      <c r="F76" s="75"/>
      <c r="G76" s="18"/>
    </row>
    <row r="77" spans="4:7" ht="12">
      <c r="D77" s="72"/>
      <c r="E77" s="74"/>
      <c r="F77" s="75"/>
      <c r="G77" s="18"/>
    </row>
    <row r="78" spans="4:7" ht="12">
      <c r="D78" s="72"/>
      <c r="E78" s="74"/>
      <c r="F78" s="75"/>
      <c r="G78" s="18"/>
    </row>
    <row r="79" spans="4:7" ht="12">
      <c r="D79" s="72"/>
      <c r="E79" s="74"/>
      <c r="F79" s="75"/>
      <c r="G79" s="18"/>
    </row>
    <row r="80" spans="4:7" ht="12">
      <c r="D80" s="72"/>
      <c r="E80" s="74"/>
      <c r="F80" s="75"/>
      <c r="G80" s="18"/>
    </row>
    <row r="81" spans="4:7" ht="12">
      <c r="D81" s="72"/>
      <c r="E81" s="74"/>
      <c r="F81" s="75"/>
      <c r="G81" s="18"/>
    </row>
    <row r="82" spans="4:7" ht="12">
      <c r="D82" s="72"/>
      <c r="E82" s="74"/>
      <c r="F82" s="75"/>
      <c r="G82" s="18"/>
    </row>
    <row r="83" spans="4:7" ht="12">
      <c r="D83" s="72"/>
      <c r="E83" s="74"/>
      <c r="F83" s="75"/>
      <c r="G83" s="18"/>
    </row>
    <row r="84" spans="4:7" ht="12">
      <c r="D84" s="72"/>
      <c r="E84" s="74"/>
      <c r="F84" s="75"/>
      <c r="G84" s="18"/>
    </row>
    <row r="85" spans="4:7" ht="12">
      <c r="D85" s="72"/>
      <c r="E85" s="74"/>
      <c r="F85" s="75"/>
      <c r="G85" s="18"/>
    </row>
    <row r="86" spans="4:7" ht="12">
      <c r="D86" s="72"/>
      <c r="E86" s="74"/>
      <c r="F86" s="75"/>
      <c r="G86" s="18"/>
    </row>
    <row r="87" spans="4:7" ht="12">
      <c r="D87" s="72"/>
      <c r="E87" s="74"/>
      <c r="F87" s="75"/>
      <c r="G87" s="18"/>
    </row>
    <row r="88" spans="4:7" ht="12">
      <c r="D88" s="72"/>
      <c r="E88" s="74"/>
      <c r="F88" s="75"/>
      <c r="G88" s="18"/>
    </row>
    <row r="89" spans="4:7" ht="12">
      <c r="D89" s="72"/>
      <c r="E89" s="74"/>
      <c r="F89" s="75"/>
      <c r="G89" s="18"/>
    </row>
    <row r="90" spans="4:7" ht="12">
      <c r="D90" s="72"/>
      <c r="E90" s="74"/>
      <c r="F90" s="75"/>
      <c r="G90" s="18"/>
    </row>
    <row r="91" spans="4:7" ht="12">
      <c r="D91" s="72"/>
      <c r="E91" s="74"/>
      <c r="F91" s="75"/>
      <c r="G91" s="18"/>
    </row>
    <row r="92" spans="4:7" ht="12">
      <c r="D92" s="72"/>
      <c r="E92" s="74"/>
      <c r="F92" s="75"/>
      <c r="G92" s="18"/>
    </row>
    <row r="93" spans="4:7" ht="12">
      <c r="D93" s="72"/>
      <c r="E93" s="74"/>
      <c r="F93" s="75"/>
      <c r="G93" s="18"/>
    </row>
    <row r="94" spans="4:7" ht="12">
      <c r="D94" s="72"/>
      <c r="E94" s="74"/>
      <c r="F94" s="75"/>
      <c r="G94" s="18"/>
    </row>
    <row r="95" spans="4:7" ht="12">
      <c r="D95" s="72"/>
      <c r="E95" s="74"/>
      <c r="F95" s="75"/>
      <c r="G95" s="18"/>
    </row>
    <row r="96" spans="4:7" ht="12">
      <c r="D96" s="72"/>
      <c r="E96" s="74"/>
      <c r="F96" s="75"/>
      <c r="G96" s="18"/>
    </row>
    <row r="97" spans="4:7" ht="12">
      <c r="D97" s="72"/>
      <c r="E97" s="74"/>
      <c r="F97" s="75"/>
      <c r="G97" s="18"/>
    </row>
    <row r="98" spans="4:7" ht="12">
      <c r="D98" s="72"/>
      <c r="E98" s="74"/>
      <c r="F98" s="75"/>
      <c r="G98" s="18"/>
    </row>
    <row r="99" spans="4:7" ht="12">
      <c r="D99" s="72"/>
      <c r="E99" s="74"/>
      <c r="F99" s="75"/>
      <c r="G99" s="18"/>
    </row>
    <row r="100" spans="4:7" ht="12">
      <c r="D100" s="72"/>
      <c r="E100" s="74"/>
      <c r="F100" s="75"/>
      <c r="G100" s="18"/>
    </row>
    <row r="101" spans="4:7" ht="12">
      <c r="D101" s="72"/>
      <c r="E101" s="74"/>
      <c r="F101" s="75"/>
      <c r="G101" s="18"/>
    </row>
    <row r="102" spans="4:7" ht="12">
      <c r="D102" s="72"/>
      <c r="E102" s="74"/>
      <c r="F102" s="75"/>
      <c r="G102" s="18"/>
    </row>
    <row r="103" spans="4:7" ht="12">
      <c r="D103" s="72"/>
      <c r="E103" s="74"/>
      <c r="F103" s="75"/>
      <c r="G103" s="18"/>
    </row>
    <row r="104" spans="4:7" ht="12">
      <c r="D104" s="72"/>
      <c r="E104" s="74"/>
      <c r="F104" s="75"/>
      <c r="G104" s="18"/>
    </row>
    <row r="105" spans="4:7" ht="12">
      <c r="D105" s="72"/>
      <c r="E105" s="74"/>
      <c r="F105" s="75"/>
      <c r="G105" s="18"/>
    </row>
    <row r="106" spans="4:7" ht="12">
      <c r="D106" s="72"/>
      <c r="E106" s="74"/>
      <c r="F106" s="75"/>
      <c r="G106" s="18"/>
    </row>
    <row r="107" spans="4:7" ht="12">
      <c r="D107" s="72"/>
      <c r="E107" s="74"/>
      <c r="F107" s="75"/>
      <c r="G107" s="18"/>
    </row>
    <row r="108" spans="4:7" ht="12">
      <c r="D108" s="72"/>
      <c r="E108" s="74"/>
      <c r="F108" s="75"/>
      <c r="G108" s="18"/>
    </row>
    <row r="109" spans="4:7" ht="12">
      <c r="D109" s="72"/>
      <c r="E109" s="74"/>
      <c r="F109" s="75"/>
      <c r="G109" s="18"/>
    </row>
    <row r="110" spans="4:7" ht="12">
      <c r="D110" s="72"/>
      <c r="E110" s="74"/>
      <c r="F110" s="75"/>
      <c r="G110" s="18"/>
    </row>
    <row r="111" spans="4:7" ht="12">
      <c r="D111" s="72"/>
      <c r="E111" s="74"/>
      <c r="F111" s="75"/>
      <c r="G111" s="18"/>
    </row>
    <row r="112" spans="4:7" ht="12">
      <c r="D112" s="72"/>
      <c r="E112" s="74"/>
      <c r="F112" s="75"/>
      <c r="G112" s="18"/>
    </row>
    <row r="113" spans="4:7" ht="12">
      <c r="D113" s="72"/>
      <c r="E113" s="74"/>
      <c r="F113" s="75"/>
      <c r="G113" s="18"/>
    </row>
    <row r="114" spans="4:7" ht="12">
      <c r="D114" s="72"/>
      <c r="E114" s="74"/>
      <c r="F114" s="75"/>
      <c r="G114" s="18"/>
    </row>
    <row r="115" spans="4:7" ht="12">
      <c r="D115" s="72"/>
      <c r="E115" s="74"/>
      <c r="F115" s="75"/>
      <c r="G115" s="18"/>
    </row>
    <row r="116" spans="4:7" ht="12">
      <c r="D116" s="72"/>
      <c r="E116" s="74"/>
      <c r="F116" s="75"/>
      <c r="G116" s="18"/>
    </row>
    <row r="117" spans="4:7" ht="12">
      <c r="D117" s="72"/>
      <c r="E117" s="74"/>
      <c r="F117" s="75"/>
      <c r="G117" s="18"/>
    </row>
    <row r="118" spans="4:7" ht="12">
      <c r="D118" s="72"/>
      <c r="E118" s="74"/>
      <c r="F118" s="75"/>
      <c r="G118" s="18"/>
    </row>
    <row r="119" spans="4:7" ht="12">
      <c r="D119" s="72"/>
      <c r="E119" s="74"/>
      <c r="F119" s="75"/>
      <c r="G119" s="18"/>
    </row>
    <row r="120" spans="4:7" ht="12">
      <c r="D120" s="72"/>
      <c r="E120" s="74"/>
      <c r="F120" s="75"/>
      <c r="G120" s="18"/>
    </row>
    <row r="121" spans="4:7" ht="12">
      <c r="D121" s="72"/>
      <c r="E121" s="74"/>
      <c r="F121" s="75"/>
      <c r="G121" s="18"/>
    </row>
    <row r="122" spans="4:7" ht="12">
      <c r="D122" s="72"/>
      <c r="E122" s="74"/>
      <c r="F122" s="75"/>
      <c r="G122" s="18"/>
    </row>
    <row r="123" spans="4:7" ht="12">
      <c r="D123" s="72"/>
      <c r="E123" s="74"/>
      <c r="F123" s="75"/>
      <c r="G123" s="18"/>
    </row>
    <row r="124" spans="4:7" ht="12">
      <c r="D124" s="72"/>
      <c r="E124" s="74"/>
      <c r="F124" s="75"/>
      <c r="G124" s="18"/>
    </row>
    <row r="125" spans="4:7" ht="12">
      <c r="D125" s="72"/>
      <c r="E125" s="74"/>
      <c r="F125" s="75"/>
      <c r="G125" s="18"/>
    </row>
    <row r="126" spans="4:7" ht="12">
      <c r="D126" s="72"/>
      <c r="E126" s="74"/>
      <c r="F126" s="75"/>
      <c r="G126" s="18"/>
    </row>
    <row r="127" spans="4:7" ht="12">
      <c r="D127" s="72"/>
      <c r="E127" s="74"/>
      <c r="F127" s="75"/>
      <c r="G127" s="18"/>
    </row>
    <row r="128" spans="4:7" ht="12">
      <c r="D128" s="72"/>
      <c r="E128" s="74"/>
      <c r="F128" s="75"/>
      <c r="G128" s="18"/>
    </row>
    <row r="129" spans="4:7" ht="12">
      <c r="D129" s="72"/>
      <c r="E129" s="74"/>
      <c r="F129" s="75"/>
      <c r="G129" s="18"/>
    </row>
    <row r="130" spans="4:7" ht="12">
      <c r="D130" s="72"/>
      <c r="E130" s="74"/>
      <c r="F130" s="75"/>
      <c r="G130" s="18"/>
    </row>
    <row r="131" spans="4:7" ht="12">
      <c r="D131" s="72"/>
      <c r="E131" s="74"/>
      <c r="F131" s="75"/>
      <c r="G131" s="18"/>
    </row>
    <row r="132" spans="4:7" ht="12">
      <c r="D132" s="72"/>
      <c r="E132" s="74"/>
      <c r="F132" s="75"/>
      <c r="G132" s="18"/>
    </row>
    <row r="133" spans="4:7" ht="12">
      <c r="D133" s="72"/>
      <c r="E133" s="74"/>
      <c r="F133" s="75"/>
      <c r="G133" s="18"/>
    </row>
    <row r="134" spans="4:7" ht="12">
      <c r="D134" s="72"/>
      <c r="E134" s="74"/>
      <c r="F134" s="75"/>
      <c r="G134" s="18"/>
    </row>
    <row r="135" spans="4:7" ht="12">
      <c r="D135" s="72"/>
      <c r="E135" s="74"/>
      <c r="F135" s="75"/>
      <c r="G135" s="18"/>
    </row>
    <row r="136" spans="4:7" ht="12">
      <c r="D136" s="72"/>
      <c r="E136" s="74"/>
      <c r="F136" s="75"/>
      <c r="G136" s="18"/>
    </row>
    <row r="137" spans="4:7" ht="12">
      <c r="D137" s="72"/>
      <c r="E137" s="74"/>
      <c r="F137" s="75"/>
      <c r="G137" s="18"/>
    </row>
    <row r="138" spans="4:7" ht="12">
      <c r="D138" s="72"/>
      <c r="E138" s="74"/>
      <c r="F138" s="75"/>
      <c r="G138" s="18"/>
    </row>
    <row r="139" spans="4:7" ht="12">
      <c r="D139" s="72"/>
      <c r="E139" s="74"/>
      <c r="F139" s="75"/>
      <c r="G139" s="18"/>
    </row>
    <row r="140" spans="4:7" ht="12">
      <c r="D140" s="72"/>
      <c r="E140" s="74"/>
      <c r="F140" s="75"/>
      <c r="G140" s="18"/>
    </row>
    <row r="141" spans="4:7" ht="12">
      <c r="D141" s="72"/>
      <c r="E141" s="74"/>
      <c r="F141" s="75"/>
      <c r="G141" s="18"/>
    </row>
    <row r="142" spans="4:7" ht="12">
      <c r="D142" s="72"/>
      <c r="E142" s="74"/>
      <c r="F142" s="75"/>
      <c r="G142" s="18"/>
    </row>
    <row r="143" spans="4:7" ht="12">
      <c r="D143" s="72"/>
      <c r="E143" s="74"/>
      <c r="F143" s="75"/>
      <c r="G143" s="18"/>
    </row>
    <row r="144" spans="4:7" ht="12">
      <c r="D144" s="72"/>
      <c r="E144" s="74"/>
      <c r="F144" s="75"/>
      <c r="G144" s="18"/>
    </row>
    <row r="145" spans="4:7" ht="12">
      <c r="D145" s="72"/>
      <c r="E145" s="74"/>
      <c r="F145" s="75"/>
      <c r="G145" s="18"/>
    </row>
    <row r="146" spans="4:7" ht="12">
      <c r="D146" s="72"/>
      <c r="E146" s="74"/>
      <c r="F146" s="75"/>
      <c r="G146" s="18"/>
    </row>
    <row r="147" spans="4:7" ht="12">
      <c r="D147" s="72"/>
      <c r="E147" s="74"/>
      <c r="F147" s="75"/>
      <c r="G147" s="18"/>
    </row>
    <row r="148" spans="4:7" ht="12">
      <c r="D148" s="72"/>
      <c r="E148" s="74"/>
      <c r="F148" s="75"/>
      <c r="G148" s="18"/>
    </row>
    <row r="149" spans="4:7" ht="12">
      <c r="D149" s="72"/>
      <c r="E149" s="74"/>
      <c r="F149" s="75"/>
      <c r="G149" s="18"/>
    </row>
    <row r="150" spans="4:7" ht="12">
      <c r="D150" s="72"/>
      <c r="E150" s="74"/>
      <c r="F150" s="75"/>
      <c r="G150" s="18"/>
    </row>
    <row r="151" spans="4:7" ht="12">
      <c r="D151" s="72"/>
      <c r="E151" s="74"/>
      <c r="F151" s="75"/>
      <c r="G151" s="18"/>
    </row>
    <row r="152" spans="4:7" ht="12">
      <c r="D152" s="72"/>
      <c r="E152" s="74"/>
      <c r="F152" s="75"/>
      <c r="G152" s="18"/>
    </row>
    <row r="153" spans="4:7" ht="12">
      <c r="D153" s="72"/>
      <c r="E153" s="74"/>
      <c r="F153" s="75"/>
      <c r="G153" s="18"/>
    </row>
    <row r="154" spans="4:7" ht="12">
      <c r="D154" s="72"/>
      <c r="E154" s="74"/>
      <c r="F154" s="75"/>
      <c r="G154" s="18"/>
    </row>
    <row r="155" spans="4:7" ht="12">
      <c r="D155" s="72"/>
      <c r="E155" s="74"/>
      <c r="F155" s="75"/>
      <c r="G155" s="18"/>
    </row>
    <row r="156" spans="4:7" ht="12">
      <c r="D156" s="72"/>
      <c r="E156" s="74"/>
      <c r="F156" s="75"/>
      <c r="G156" s="18"/>
    </row>
    <row r="157" spans="4:7" ht="12">
      <c r="D157" s="72"/>
      <c r="E157" s="74"/>
      <c r="F157" s="75"/>
      <c r="G157" s="18"/>
    </row>
    <row r="158" spans="4:7" ht="12">
      <c r="D158" s="72"/>
      <c r="E158" s="74"/>
      <c r="F158" s="75"/>
      <c r="G158" s="18"/>
    </row>
    <row r="159" spans="4:7" ht="12">
      <c r="D159" s="72"/>
      <c r="E159" s="74"/>
      <c r="F159" s="75"/>
      <c r="G159" s="18"/>
    </row>
    <row r="160" spans="4:7" ht="12">
      <c r="D160" s="72"/>
      <c r="E160" s="74"/>
      <c r="F160" s="75"/>
      <c r="G160" s="18"/>
    </row>
    <row r="161" spans="4:7" ht="12">
      <c r="D161" s="72"/>
      <c r="E161" s="74"/>
      <c r="F161" s="75"/>
      <c r="G161" s="18"/>
    </row>
    <row r="162" spans="4:7" ht="12">
      <c r="D162" s="72"/>
      <c r="E162" s="74"/>
      <c r="F162" s="75"/>
      <c r="G162" s="18"/>
    </row>
    <row r="163" spans="4:7" ht="12">
      <c r="D163" s="72"/>
      <c r="E163" s="74"/>
      <c r="F163" s="75"/>
      <c r="G163" s="18"/>
    </row>
    <row r="164" spans="4:7" ht="12">
      <c r="D164" s="72"/>
      <c r="E164" s="74"/>
      <c r="F164" s="75"/>
      <c r="G164" s="18"/>
    </row>
    <row r="165" spans="4:7" ht="12">
      <c r="D165" s="72"/>
      <c r="E165" s="74"/>
      <c r="F165" s="75"/>
      <c r="G165" s="18"/>
    </row>
    <row r="166" spans="4:7" ht="12">
      <c r="D166" s="72"/>
      <c r="E166" s="74"/>
      <c r="F166" s="75"/>
      <c r="G166" s="18"/>
    </row>
    <row r="167" spans="4:7" ht="12">
      <c r="D167" s="72"/>
      <c r="E167" s="74"/>
      <c r="F167" s="75"/>
      <c r="G167" s="18"/>
    </row>
    <row r="168" spans="4:7" ht="12">
      <c r="D168" s="72"/>
      <c r="E168" s="74"/>
      <c r="F168" s="75"/>
      <c r="G168" s="18"/>
    </row>
    <row r="169" spans="4:7" ht="12">
      <c r="D169" s="72"/>
      <c r="E169" s="74"/>
      <c r="F169" s="75"/>
      <c r="G169" s="18"/>
    </row>
    <row r="170" spans="4:7" ht="12">
      <c r="D170" s="72"/>
      <c r="E170" s="74"/>
      <c r="F170" s="75"/>
      <c r="G170" s="18"/>
    </row>
    <row r="171" spans="4:7" ht="12">
      <c r="D171" s="72"/>
      <c r="E171" s="74"/>
      <c r="F171" s="75"/>
      <c r="G171" s="18"/>
    </row>
    <row r="172" spans="4:7" ht="12">
      <c r="D172" s="72"/>
      <c r="E172" s="74"/>
      <c r="F172" s="75"/>
      <c r="G172" s="18"/>
    </row>
    <row r="173" spans="4:7" ht="12">
      <c r="D173" s="72"/>
      <c r="E173" s="74"/>
      <c r="F173" s="75"/>
      <c r="G173" s="18"/>
    </row>
    <row r="174" spans="4:7" ht="12">
      <c r="D174" s="72"/>
      <c r="E174" s="74"/>
      <c r="F174" s="75"/>
      <c r="G174" s="18"/>
    </row>
    <row r="175" spans="4:7" ht="12">
      <c r="D175" s="72"/>
      <c r="E175" s="74"/>
      <c r="F175" s="75"/>
      <c r="G175" s="18"/>
    </row>
    <row r="176" spans="4:7" ht="12">
      <c r="D176" s="72"/>
      <c r="E176" s="74"/>
      <c r="F176" s="75"/>
      <c r="G176" s="18"/>
    </row>
    <row r="177" spans="4:7" ht="12">
      <c r="D177" s="72"/>
      <c r="E177" s="74"/>
      <c r="F177" s="75"/>
      <c r="G177" s="18"/>
    </row>
    <row r="178" spans="4:7" ht="12">
      <c r="D178" s="72"/>
      <c r="E178" s="74"/>
      <c r="F178" s="75"/>
      <c r="G178" s="18"/>
    </row>
    <row r="179" spans="4:7" ht="12">
      <c r="D179" s="72"/>
      <c r="E179" s="74"/>
      <c r="F179" s="75"/>
      <c r="G179" s="18"/>
    </row>
    <row r="180" spans="4:7" ht="12">
      <c r="D180" s="72"/>
      <c r="E180" s="74"/>
      <c r="F180" s="75"/>
      <c r="G180" s="18"/>
    </row>
    <row r="181" spans="4:7" ht="12">
      <c r="D181" s="72"/>
      <c r="E181" s="74"/>
      <c r="F181" s="75"/>
      <c r="G181" s="18"/>
    </row>
    <row r="182" spans="4:7" ht="12">
      <c r="D182" s="72"/>
      <c r="E182" s="74"/>
      <c r="F182" s="75"/>
      <c r="G182" s="18"/>
    </row>
    <row r="183" spans="4:7" ht="12">
      <c r="D183" s="72"/>
      <c r="E183" s="74"/>
      <c r="F183" s="75"/>
      <c r="G183" s="18"/>
    </row>
    <row r="184" spans="4:7" ht="12">
      <c r="D184" s="72"/>
      <c r="E184" s="74"/>
      <c r="F184" s="75"/>
      <c r="G184" s="18"/>
    </row>
    <row r="185" spans="4:7" ht="12">
      <c r="D185" s="72"/>
      <c r="E185" s="74"/>
      <c r="F185" s="75"/>
      <c r="G185" s="18"/>
    </row>
    <row r="186" spans="4:7" ht="12">
      <c r="D186" s="72"/>
      <c r="E186" s="74"/>
      <c r="F186" s="75"/>
      <c r="G186" s="18"/>
    </row>
    <row r="187" spans="4:7" ht="12">
      <c r="D187" s="72"/>
      <c r="E187" s="74"/>
      <c r="F187" s="75"/>
      <c r="G187" s="18"/>
    </row>
    <row r="188" spans="4:7" ht="12">
      <c r="D188" s="72"/>
      <c r="E188" s="74"/>
      <c r="F188" s="75"/>
      <c r="G188" s="18"/>
    </row>
    <row r="189" spans="4:7" ht="12">
      <c r="D189" s="72"/>
      <c r="E189" s="74"/>
      <c r="F189" s="75"/>
      <c r="G189" s="18"/>
    </row>
    <row r="190" spans="4:7" ht="12">
      <c r="D190" s="72"/>
      <c r="E190" s="74"/>
      <c r="F190" s="75"/>
      <c r="G190" s="18"/>
    </row>
    <row r="191" spans="4:7" ht="12">
      <c r="D191" s="72"/>
      <c r="E191" s="74"/>
      <c r="F191" s="75"/>
      <c r="G191" s="18"/>
    </row>
    <row r="192" spans="4:7" ht="12">
      <c r="D192" s="72"/>
      <c r="E192" s="74"/>
      <c r="F192" s="75"/>
      <c r="G192" s="18"/>
    </row>
    <row r="193" spans="4:7" ht="12">
      <c r="D193" s="72"/>
      <c r="E193" s="74"/>
      <c r="F193" s="75"/>
      <c r="G193" s="18"/>
    </row>
    <row r="194" spans="4:7" ht="12">
      <c r="D194" s="72"/>
      <c r="E194" s="74"/>
      <c r="F194" s="75"/>
      <c r="G194" s="18"/>
    </row>
    <row r="195" spans="4:7" ht="12">
      <c r="D195" s="72"/>
      <c r="E195" s="74"/>
      <c r="F195" s="75"/>
      <c r="G195" s="18"/>
    </row>
    <row r="196" spans="4:7" ht="12">
      <c r="D196" s="72"/>
      <c r="E196" s="74"/>
      <c r="F196" s="75"/>
      <c r="G196" s="18"/>
    </row>
    <row r="197" spans="4:7" ht="12">
      <c r="D197" s="72"/>
      <c r="E197" s="74"/>
      <c r="F197" s="75"/>
      <c r="G197" s="18"/>
    </row>
    <row r="198" spans="4:7" ht="12">
      <c r="D198" s="72"/>
      <c r="E198" s="74"/>
      <c r="F198" s="75"/>
      <c r="G198" s="18"/>
    </row>
    <row r="199" spans="4:7" ht="12">
      <c r="D199" s="72"/>
      <c r="E199" s="74"/>
      <c r="F199" s="75"/>
      <c r="G199" s="18"/>
    </row>
    <row r="200" spans="4:7" ht="12">
      <c r="D200" s="72"/>
      <c r="E200" s="74"/>
      <c r="F200" s="75"/>
      <c r="G200" s="18"/>
    </row>
    <row r="201" spans="4:7" ht="12">
      <c r="D201" s="72"/>
      <c r="E201" s="74"/>
      <c r="F201" s="75"/>
      <c r="G201" s="18"/>
    </row>
    <row r="202" spans="4:7" ht="12">
      <c r="D202" s="72"/>
      <c r="E202" s="74"/>
      <c r="F202" s="75"/>
      <c r="G202" s="18"/>
    </row>
    <row r="203" spans="4:7" ht="12">
      <c r="D203" s="72"/>
      <c r="E203" s="74"/>
      <c r="F203" s="75"/>
      <c r="G203" s="18"/>
    </row>
    <row r="204" spans="4:7" ht="12">
      <c r="D204" s="72"/>
      <c r="E204" s="74"/>
      <c r="F204" s="75"/>
      <c r="G204" s="18"/>
    </row>
    <row r="205" spans="4:7" ht="12">
      <c r="D205" s="72"/>
      <c r="E205" s="74"/>
      <c r="F205" s="75"/>
      <c r="G205" s="18"/>
    </row>
    <row r="206" spans="4:7" ht="12">
      <c r="D206" s="72"/>
      <c r="E206" s="74"/>
      <c r="F206" s="75"/>
      <c r="G206" s="18"/>
    </row>
    <row r="207" spans="4:7" ht="12">
      <c r="D207" s="72"/>
      <c r="E207" s="74"/>
      <c r="F207" s="75"/>
      <c r="G207" s="18"/>
    </row>
    <row r="208" spans="4:7" ht="12">
      <c r="D208" s="72"/>
      <c r="E208" s="74"/>
      <c r="F208" s="75"/>
      <c r="G208" s="18"/>
    </row>
    <row r="209" spans="4:7" ht="12">
      <c r="D209" s="72"/>
      <c r="E209" s="74"/>
      <c r="F209" s="75"/>
      <c r="G209" s="18"/>
    </row>
    <row r="210" spans="4:7" ht="12">
      <c r="D210" s="72"/>
      <c r="E210" s="74"/>
      <c r="F210" s="75"/>
      <c r="G210" s="18"/>
    </row>
    <row r="211" spans="4:7" ht="12">
      <c r="D211" s="72"/>
      <c r="E211" s="74"/>
      <c r="F211" s="75"/>
      <c r="G211" s="18"/>
    </row>
    <row r="212" spans="4:7" ht="12">
      <c r="D212" s="72"/>
      <c r="E212" s="74"/>
      <c r="F212" s="75"/>
      <c r="G212" s="18"/>
    </row>
    <row r="213" spans="4:7" ht="12">
      <c r="D213" s="72"/>
      <c r="E213" s="74"/>
      <c r="F213" s="75"/>
      <c r="G213" s="18"/>
    </row>
    <row r="214" spans="4:7" ht="12">
      <c r="D214" s="72"/>
      <c r="E214" s="74"/>
      <c r="F214" s="75"/>
      <c r="G214" s="18"/>
    </row>
    <row r="215" spans="4:7" ht="12">
      <c r="D215" s="72"/>
      <c r="E215" s="74"/>
      <c r="F215" s="75"/>
      <c r="G215" s="18"/>
    </row>
    <row r="216" spans="4:7" ht="12">
      <c r="D216" s="72"/>
      <c r="E216" s="74"/>
      <c r="F216" s="75"/>
      <c r="G216" s="18"/>
    </row>
    <row r="217" spans="4:7" ht="12">
      <c r="D217" s="72"/>
      <c r="E217" s="74"/>
      <c r="F217" s="75"/>
      <c r="G217" s="18"/>
    </row>
  </sheetData>
  <sheetProtection password="C6D1" sheet="1" formatCells="0" formatColumns="0" formatRows="0"/>
  <mergeCells count="3">
    <mergeCell ref="A1:F1"/>
    <mergeCell ref="A2:F2"/>
    <mergeCell ref="A58:E58"/>
  </mergeCells>
  <dataValidations count="2">
    <dataValidation allowBlank="1" showInputMessage="1" showErrorMessage="1" imeMode="on" sqref="B4 B36:B37 B39"/>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2"/>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A21" sqref="A21"/>
    </sheetView>
  </sheetViews>
  <sheetFormatPr defaultColWidth="9.00390625" defaultRowHeight="14.25"/>
  <cols>
    <col min="1" max="1" width="7.625" style="72" customWidth="1"/>
    <col min="2" max="2" width="25.625" style="73" customWidth="1"/>
    <col min="3" max="3" width="5.625" style="72" customWidth="1"/>
    <col min="4" max="4" width="10.625" style="78" customWidth="1"/>
    <col min="5" max="5" width="10.625" style="79" customWidth="1"/>
    <col min="6" max="6" width="14.625" style="80" customWidth="1"/>
    <col min="7" max="7" width="1.875" style="67" customWidth="1"/>
    <col min="8" max="16384" width="9.00390625" style="28" customWidth="1"/>
  </cols>
  <sheetData>
    <row r="1" spans="1:6" ht="34.5" customHeight="1">
      <c r="A1" s="133" t="s">
        <v>69</v>
      </c>
      <c r="B1" s="133"/>
      <c r="C1" s="133"/>
      <c r="D1" s="133"/>
      <c r="E1" s="133"/>
      <c r="F1" s="133"/>
    </row>
    <row r="2" spans="1:6" s="22" customFormat="1" ht="22.5" customHeight="1">
      <c r="A2" s="134" t="s">
        <v>81</v>
      </c>
      <c r="B2" s="134"/>
      <c r="C2" s="134"/>
      <c r="D2" s="134"/>
      <c r="E2" s="134"/>
      <c r="F2" s="134"/>
    </row>
    <row r="3" spans="1:6" s="30" customFormat="1" ht="18" customHeight="1">
      <c r="A3" s="64" t="str">
        <f>'汇总表'!A3</f>
        <v>合同段编号：BTBRCSG-2</v>
      </c>
      <c r="B3" s="56"/>
      <c r="C3" s="15"/>
      <c r="D3" s="16"/>
      <c r="E3" s="29"/>
      <c r="F3" s="65" t="s">
        <v>71</v>
      </c>
    </row>
    <row r="4" spans="1:6" s="18" customFormat="1" ht="27" customHeight="1">
      <c r="A4" s="68" t="s">
        <v>72</v>
      </c>
      <c r="B4" s="69" t="s">
        <v>73</v>
      </c>
      <c r="C4" s="68" t="s">
        <v>74</v>
      </c>
      <c r="D4" s="68" t="s">
        <v>75</v>
      </c>
      <c r="E4" s="70" t="s">
        <v>76</v>
      </c>
      <c r="F4" s="19" t="s">
        <v>77</v>
      </c>
    </row>
    <row r="5" spans="1:6" s="22" customFormat="1" ht="27" customHeight="1">
      <c r="A5" s="101">
        <v>403</v>
      </c>
      <c r="B5" s="88" t="s">
        <v>370</v>
      </c>
      <c r="C5" s="91"/>
      <c r="D5" s="19"/>
      <c r="E5" s="20"/>
      <c r="F5" s="21">
        <f aca="true" t="shared" si="0" ref="F5:F100">IF(E5&gt;0,ROUND(D5*E5,0),"")</f>
      </c>
    </row>
    <row r="6" spans="1:6" s="22" customFormat="1" ht="27" customHeight="1">
      <c r="A6" s="101" t="s">
        <v>371</v>
      </c>
      <c r="B6" s="88" t="s">
        <v>372</v>
      </c>
      <c r="C6" s="91"/>
      <c r="D6" s="6"/>
      <c r="E6" s="20"/>
      <c r="F6" s="21">
        <f t="shared" si="0"/>
      </c>
    </row>
    <row r="7" spans="1:6" s="22" customFormat="1" ht="27" customHeight="1">
      <c r="A7" s="101" t="s">
        <v>26</v>
      </c>
      <c r="B7" s="88" t="s">
        <v>373</v>
      </c>
      <c r="C7" s="91" t="s">
        <v>189</v>
      </c>
      <c r="D7" s="6">
        <v>252567.7</v>
      </c>
      <c r="E7" s="20"/>
      <c r="F7" s="21">
        <f t="shared" si="0"/>
      </c>
    </row>
    <row r="8" spans="1:6" s="22" customFormat="1" ht="27" customHeight="1">
      <c r="A8" s="101" t="s">
        <v>27</v>
      </c>
      <c r="B8" s="88" t="s">
        <v>265</v>
      </c>
      <c r="C8" s="91" t="s">
        <v>189</v>
      </c>
      <c r="D8" s="6">
        <v>2056567.3</v>
      </c>
      <c r="E8" s="20"/>
      <c r="F8" s="21">
        <f t="shared" si="0"/>
      </c>
    </row>
    <row r="9" spans="1:6" s="22" customFormat="1" ht="27" customHeight="1">
      <c r="A9" s="101" t="s">
        <v>374</v>
      </c>
      <c r="B9" s="88" t="s">
        <v>375</v>
      </c>
      <c r="C9" s="91"/>
      <c r="D9" s="6"/>
      <c r="E9" s="20"/>
      <c r="F9" s="21">
        <f t="shared" si="0"/>
      </c>
    </row>
    <row r="10" spans="1:6" s="22" customFormat="1" ht="27" customHeight="1">
      <c r="A10" s="101" t="s">
        <v>26</v>
      </c>
      <c r="B10" s="88" t="s">
        <v>373</v>
      </c>
      <c r="C10" s="91" t="s">
        <v>189</v>
      </c>
      <c r="D10" s="6">
        <v>35437.6</v>
      </c>
      <c r="E10" s="20"/>
      <c r="F10" s="21">
        <f t="shared" si="0"/>
      </c>
    </row>
    <row r="11" spans="1:6" s="22" customFormat="1" ht="27" customHeight="1">
      <c r="A11" s="101" t="s">
        <v>27</v>
      </c>
      <c r="B11" s="88" t="s">
        <v>265</v>
      </c>
      <c r="C11" s="91" t="s">
        <v>189</v>
      </c>
      <c r="D11" s="6">
        <v>1321026.1</v>
      </c>
      <c r="E11" s="20"/>
      <c r="F11" s="21">
        <f t="shared" si="0"/>
      </c>
    </row>
    <row r="12" spans="1:6" s="22" customFormat="1" ht="27" customHeight="1">
      <c r="A12" s="101" t="s">
        <v>376</v>
      </c>
      <c r="B12" s="88" t="s">
        <v>377</v>
      </c>
      <c r="C12" s="91"/>
      <c r="D12" s="6"/>
      <c r="E12" s="20"/>
      <c r="F12" s="21">
        <f t="shared" si="0"/>
      </c>
    </row>
    <row r="13" spans="1:6" s="22" customFormat="1" ht="27" customHeight="1">
      <c r="A13" s="101" t="s">
        <v>26</v>
      </c>
      <c r="B13" s="88" t="s">
        <v>373</v>
      </c>
      <c r="C13" s="91" t="s">
        <v>189</v>
      </c>
      <c r="D13" s="24">
        <v>485417.4</v>
      </c>
      <c r="E13" s="20"/>
      <c r="F13" s="21">
        <f t="shared" si="0"/>
      </c>
    </row>
    <row r="14" spans="1:6" s="22" customFormat="1" ht="27" customHeight="1">
      <c r="A14" s="101" t="s">
        <v>27</v>
      </c>
      <c r="B14" s="88" t="s">
        <v>265</v>
      </c>
      <c r="C14" s="91" t="s">
        <v>189</v>
      </c>
      <c r="D14" s="24">
        <v>2881500.6</v>
      </c>
      <c r="E14" s="20"/>
      <c r="F14" s="21">
        <f t="shared" si="0"/>
      </c>
    </row>
    <row r="15" spans="1:6" s="22" customFormat="1" ht="27" customHeight="1">
      <c r="A15" s="101" t="s">
        <v>378</v>
      </c>
      <c r="B15" s="88" t="s">
        <v>379</v>
      </c>
      <c r="C15" s="91" t="s">
        <v>189</v>
      </c>
      <c r="D15" s="24">
        <v>1983665.8</v>
      </c>
      <c r="E15" s="20"/>
      <c r="F15" s="21">
        <f t="shared" si="0"/>
      </c>
    </row>
    <row r="16" spans="1:6" s="22" customFormat="1" ht="27" customHeight="1">
      <c r="A16" s="101" t="s">
        <v>150</v>
      </c>
      <c r="B16" s="90" t="s">
        <v>380</v>
      </c>
      <c r="C16" s="91" t="s">
        <v>189</v>
      </c>
      <c r="D16" s="24">
        <v>4638442.1</v>
      </c>
      <c r="E16" s="20"/>
      <c r="F16" s="21">
        <f t="shared" si="0"/>
      </c>
    </row>
    <row r="17" spans="1:6" s="22" customFormat="1" ht="27" customHeight="1">
      <c r="A17" s="101" t="s">
        <v>381</v>
      </c>
      <c r="B17" s="88" t="s">
        <v>382</v>
      </c>
      <c r="C17" s="91"/>
      <c r="D17" s="24"/>
      <c r="E17" s="20"/>
      <c r="F17" s="21">
        <f t="shared" si="0"/>
      </c>
    </row>
    <row r="18" spans="1:6" s="22" customFormat="1" ht="27" customHeight="1">
      <c r="A18" s="101" t="s">
        <v>26</v>
      </c>
      <c r="B18" s="88" t="s">
        <v>373</v>
      </c>
      <c r="C18" s="91" t="s">
        <v>189</v>
      </c>
      <c r="D18" s="24">
        <v>1041.6</v>
      </c>
      <c r="E18" s="20"/>
      <c r="F18" s="21">
        <f t="shared" si="0"/>
      </c>
    </row>
    <row r="19" spans="1:6" s="22" customFormat="1" ht="27" customHeight="1">
      <c r="A19" s="101" t="s">
        <v>27</v>
      </c>
      <c r="B19" s="88" t="s">
        <v>265</v>
      </c>
      <c r="C19" s="91" t="s">
        <v>189</v>
      </c>
      <c r="D19" s="24">
        <v>610614.4</v>
      </c>
      <c r="E19" s="20"/>
      <c r="F19" s="21">
        <f t="shared" si="0"/>
      </c>
    </row>
    <row r="20" spans="1:6" s="22" customFormat="1" ht="27" customHeight="1">
      <c r="A20" s="101" t="s">
        <v>378</v>
      </c>
      <c r="B20" s="90" t="s">
        <v>383</v>
      </c>
      <c r="C20" s="91" t="s">
        <v>189</v>
      </c>
      <c r="D20" s="24">
        <v>393168.8</v>
      </c>
      <c r="E20" s="20"/>
      <c r="F20" s="21">
        <f t="shared" si="0"/>
      </c>
    </row>
    <row r="21" spans="1:6" s="22" customFormat="1" ht="27" customHeight="1">
      <c r="A21" s="101">
        <v>404</v>
      </c>
      <c r="B21" s="88" t="s">
        <v>384</v>
      </c>
      <c r="C21" s="91"/>
      <c r="D21" s="6"/>
      <c r="E21" s="20"/>
      <c r="F21" s="21">
        <f t="shared" si="0"/>
      </c>
    </row>
    <row r="22" spans="1:6" s="22" customFormat="1" ht="27" customHeight="1">
      <c r="A22" s="101" t="s">
        <v>385</v>
      </c>
      <c r="B22" s="88" t="s">
        <v>386</v>
      </c>
      <c r="C22" s="91" t="s">
        <v>387</v>
      </c>
      <c r="D22" s="6">
        <v>10442.5</v>
      </c>
      <c r="E22" s="20"/>
      <c r="F22" s="21">
        <f t="shared" si="0"/>
      </c>
    </row>
    <row r="23" spans="1:6" s="22" customFormat="1" ht="27" customHeight="1">
      <c r="A23" s="101">
        <v>405</v>
      </c>
      <c r="B23" s="88" t="s">
        <v>388</v>
      </c>
      <c r="C23" s="91"/>
      <c r="D23" s="6"/>
      <c r="E23" s="20"/>
      <c r="F23" s="21">
        <f t="shared" si="0"/>
      </c>
    </row>
    <row r="24" spans="1:6" s="22" customFormat="1" ht="27" customHeight="1">
      <c r="A24" s="101" t="s">
        <v>389</v>
      </c>
      <c r="B24" s="88" t="s">
        <v>388</v>
      </c>
      <c r="C24" s="91"/>
      <c r="D24" s="6"/>
      <c r="E24" s="20"/>
      <c r="F24" s="21">
        <f t="shared" si="0"/>
      </c>
    </row>
    <row r="25" spans="1:6" s="22" customFormat="1" ht="27" customHeight="1">
      <c r="A25" s="101" t="s">
        <v>26</v>
      </c>
      <c r="B25" s="88" t="s">
        <v>390</v>
      </c>
      <c r="C25" s="91"/>
      <c r="D25" s="6"/>
      <c r="E25" s="20"/>
      <c r="F25" s="21">
        <f t="shared" si="0"/>
      </c>
    </row>
    <row r="26" spans="1:6" s="22" customFormat="1" ht="27" customHeight="1">
      <c r="A26" s="101" t="s">
        <v>391</v>
      </c>
      <c r="B26" s="88" t="s">
        <v>392</v>
      </c>
      <c r="C26" s="91" t="s">
        <v>152</v>
      </c>
      <c r="D26" s="6">
        <v>2920</v>
      </c>
      <c r="E26" s="20"/>
      <c r="F26" s="21">
        <f t="shared" si="0"/>
      </c>
    </row>
    <row r="27" spans="1:6" s="22" customFormat="1" ht="27" customHeight="1">
      <c r="A27" s="101" t="s">
        <v>393</v>
      </c>
      <c r="B27" s="88" t="s">
        <v>394</v>
      </c>
      <c r="C27" s="91" t="s">
        <v>152</v>
      </c>
      <c r="D27" s="6">
        <v>156</v>
      </c>
      <c r="E27" s="20"/>
      <c r="F27" s="21">
        <f t="shared" si="0"/>
      </c>
    </row>
    <row r="28" spans="1:6" s="22" customFormat="1" ht="27" customHeight="1">
      <c r="A28" s="101" t="s">
        <v>395</v>
      </c>
      <c r="B28" s="88" t="s">
        <v>396</v>
      </c>
      <c r="C28" s="91" t="s">
        <v>152</v>
      </c>
      <c r="D28" s="6">
        <v>10836</v>
      </c>
      <c r="E28" s="20"/>
      <c r="F28" s="21">
        <f t="shared" si="0"/>
      </c>
    </row>
    <row r="29" spans="1:6" s="22" customFormat="1" ht="27" customHeight="1">
      <c r="A29" s="101">
        <v>410</v>
      </c>
      <c r="B29" s="88" t="s">
        <v>397</v>
      </c>
      <c r="C29" s="91"/>
      <c r="D29" s="6"/>
      <c r="E29" s="20"/>
      <c r="F29" s="21">
        <f t="shared" si="0"/>
      </c>
    </row>
    <row r="30" spans="1:6" s="22" customFormat="1" ht="27" customHeight="1">
      <c r="A30" s="101" t="s">
        <v>398</v>
      </c>
      <c r="B30" s="88" t="s">
        <v>399</v>
      </c>
      <c r="C30" s="91"/>
      <c r="D30" s="6"/>
      <c r="E30" s="20"/>
      <c r="F30" s="21">
        <f t="shared" si="0"/>
      </c>
    </row>
    <row r="31" spans="1:6" s="22" customFormat="1" ht="27" customHeight="1">
      <c r="A31" s="101" t="s">
        <v>26</v>
      </c>
      <c r="B31" s="88" t="s">
        <v>400</v>
      </c>
      <c r="C31" s="91" t="s">
        <v>387</v>
      </c>
      <c r="D31" s="6">
        <v>87.3</v>
      </c>
      <c r="E31" s="20"/>
      <c r="F31" s="21">
        <f t="shared" si="0"/>
      </c>
    </row>
    <row r="32" spans="1:6" s="22" customFormat="1" ht="27" customHeight="1">
      <c r="A32" s="101" t="s">
        <v>27</v>
      </c>
      <c r="B32" s="88" t="s">
        <v>401</v>
      </c>
      <c r="C32" s="91" t="s">
        <v>387</v>
      </c>
      <c r="D32" s="6">
        <v>3274.7</v>
      </c>
      <c r="E32" s="20"/>
      <c r="F32" s="21">
        <f t="shared" si="0"/>
      </c>
    </row>
    <row r="33" spans="1:6" s="22" customFormat="1" ht="27" customHeight="1">
      <c r="A33" s="101" t="s">
        <v>402</v>
      </c>
      <c r="B33" s="88" t="s">
        <v>403</v>
      </c>
      <c r="C33" s="91"/>
      <c r="D33" s="6"/>
      <c r="E33" s="20"/>
      <c r="F33" s="21">
        <f t="shared" si="0"/>
      </c>
    </row>
    <row r="34" spans="1:6" s="22" customFormat="1" ht="27" customHeight="1">
      <c r="A34" s="101" t="s">
        <v>26</v>
      </c>
      <c r="B34" s="88" t="s">
        <v>404</v>
      </c>
      <c r="C34" s="91"/>
      <c r="D34" s="6"/>
      <c r="E34" s="20"/>
      <c r="F34" s="21">
        <f t="shared" si="0"/>
      </c>
    </row>
    <row r="35" spans="1:6" s="22" customFormat="1" ht="27" customHeight="1">
      <c r="A35" s="101" t="s">
        <v>391</v>
      </c>
      <c r="B35" s="88" t="s">
        <v>242</v>
      </c>
      <c r="C35" s="91" t="s">
        <v>387</v>
      </c>
      <c r="D35" s="6">
        <v>466.9</v>
      </c>
      <c r="E35" s="20"/>
      <c r="F35" s="21">
        <f t="shared" si="0"/>
      </c>
    </row>
    <row r="36" spans="1:6" s="22" customFormat="1" ht="27" customHeight="1">
      <c r="A36" s="101" t="s">
        <v>393</v>
      </c>
      <c r="B36" s="88" t="s">
        <v>405</v>
      </c>
      <c r="C36" s="91" t="s">
        <v>387</v>
      </c>
      <c r="D36" s="6">
        <v>58.1</v>
      </c>
      <c r="E36" s="20"/>
      <c r="F36" s="21">
        <f t="shared" si="0"/>
      </c>
    </row>
    <row r="37" spans="1:6" s="22" customFormat="1" ht="27" customHeight="1">
      <c r="A37" s="101" t="s">
        <v>27</v>
      </c>
      <c r="B37" s="88" t="s">
        <v>406</v>
      </c>
      <c r="C37" s="91"/>
      <c r="D37" s="6"/>
      <c r="E37" s="20"/>
      <c r="F37" s="21">
        <f t="shared" si="0"/>
      </c>
    </row>
    <row r="38" spans="1:6" s="22" customFormat="1" ht="27" customHeight="1">
      <c r="A38" s="101" t="s">
        <v>239</v>
      </c>
      <c r="B38" s="88" t="s">
        <v>242</v>
      </c>
      <c r="C38" s="91" t="s">
        <v>387</v>
      </c>
      <c r="D38" s="6">
        <v>494.8</v>
      </c>
      <c r="E38" s="20"/>
      <c r="F38" s="21">
        <f t="shared" si="0"/>
      </c>
    </row>
    <row r="39" spans="1:6" s="22" customFormat="1" ht="27" customHeight="1">
      <c r="A39" s="101" t="s">
        <v>241</v>
      </c>
      <c r="B39" s="88" t="s">
        <v>405</v>
      </c>
      <c r="C39" s="91" t="s">
        <v>387</v>
      </c>
      <c r="D39" s="6">
        <v>2499</v>
      </c>
      <c r="E39" s="20"/>
      <c r="F39" s="21">
        <f t="shared" si="0"/>
      </c>
    </row>
    <row r="40" spans="1:6" s="22" customFormat="1" ht="27" customHeight="1">
      <c r="A40" s="101" t="s">
        <v>407</v>
      </c>
      <c r="B40" s="88" t="s">
        <v>408</v>
      </c>
      <c r="C40" s="91" t="s">
        <v>387</v>
      </c>
      <c r="D40" s="6"/>
      <c r="E40" s="20"/>
      <c r="F40" s="21">
        <f t="shared" si="0"/>
      </c>
    </row>
    <row r="41" spans="1:6" s="22" customFormat="1" ht="27" customHeight="1">
      <c r="A41" s="101" t="s">
        <v>378</v>
      </c>
      <c r="B41" s="88" t="s">
        <v>409</v>
      </c>
      <c r="C41" s="91"/>
      <c r="D41" s="6"/>
      <c r="E41" s="20"/>
      <c r="F41" s="21">
        <f t="shared" si="0"/>
      </c>
    </row>
    <row r="42" spans="1:6" s="22" customFormat="1" ht="27" customHeight="1">
      <c r="A42" s="101" t="s">
        <v>410</v>
      </c>
      <c r="B42" s="88" t="s">
        <v>405</v>
      </c>
      <c r="C42" s="91" t="s">
        <v>387</v>
      </c>
      <c r="D42" s="6">
        <v>3396.4</v>
      </c>
      <c r="E42" s="20"/>
      <c r="F42" s="21">
        <f t="shared" si="0"/>
      </c>
    </row>
    <row r="43" spans="1:6" s="22" customFormat="1" ht="27" customHeight="1">
      <c r="A43" s="101" t="s">
        <v>150</v>
      </c>
      <c r="B43" s="88" t="s">
        <v>411</v>
      </c>
      <c r="C43" s="91"/>
      <c r="D43" s="6"/>
      <c r="E43" s="20"/>
      <c r="F43" s="21">
        <f t="shared" si="0"/>
      </c>
    </row>
    <row r="44" spans="1:6" s="22" customFormat="1" ht="27" customHeight="1">
      <c r="A44" s="101" t="s">
        <v>412</v>
      </c>
      <c r="B44" s="88" t="s">
        <v>401</v>
      </c>
      <c r="C44" s="91" t="s">
        <v>387</v>
      </c>
      <c r="D44" s="6">
        <v>208</v>
      </c>
      <c r="E44" s="20"/>
      <c r="F44" s="21">
        <f t="shared" si="0"/>
      </c>
    </row>
    <row r="45" spans="1:6" s="22" customFormat="1" ht="27" customHeight="1">
      <c r="A45" s="101" t="s">
        <v>413</v>
      </c>
      <c r="B45" s="88" t="s">
        <v>405</v>
      </c>
      <c r="C45" s="91" t="s">
        <v>387</v>
      </c>
      <c r="D45" s="6">
        <v>415.7</v>
      </c>
      <c r="E45" s="20"/>
      <c r="F45" s="21">
        <f t="shared" si="0"/>
      </c>
    </row>
    <row r="46" spans="1:6" s="22" customFormat="1" ht="27" customHeight="1">
      <c r="A46" s="101" t="s">
        <v>414</v>
      </c>
      <c r="B46" s="88" t="s">
        <v>415</v>
      </c>
      <c r="C46" s="91"/>
      <c r="D46" s="6"/>
      <c r="E46" s="20"/>
      <c r="F46" s="21">
        <f t="shared" si="0"/>
      </c>
    </row>
    <row r="47" spans="1:6" s="22" customFormat="1" ht="27" customHeight="1">
      <c r="A47" s="101" t="s">
        <v>26</v>
      </c>
      <c r="B47" s="88" t="s">
        <v>405</v>
      </c>
      <c r="C47" s="91" t="s">
        <v>387</v>
      </c>
      <c r="D47" s="6">
        <v>795.7</v>
      </c>
      <c r="E47" s="20"/>
      <c r="F47" s="21">
        <f t="shared" si="0"/>
      </c>
    </row>
    <row r="48" spans="1:6" s="22" customFormat="1" ht="27" customHeight="1">
      <c r="A48" s="101" t="s">
        <v>416</v>
      </c>
      <c r="B48" s="88" t="s">
        <v>417</v>
      </c>
      <c r="C48" s="91"/>
      <c r="D48" s="6"/>
      <c r="E48" s="20"/>
      <c r="F48" s="21">
        <f t="shared" si="0"/>
      </c>
    </row>
    <row r="49" spans="1:6" s="22" customFormat="1" ht="27" customHeight="1">
      <c r="A49" s="101" t="s">
        <v>26</v>
      </c>
      <c r="B49" s="88" t="s">
        <v>408</v>
      </c>
      <c r="C49" s="91" t="s">
        <v>387</v>
      </c>
      <c r="D49" s="6">
        <v>346.6</v>
      </c>
      <c r="E49" s="20"/>
      <c r="F49" s="21">
        <f t="shared" si="0"/>
      </c>
    </row>
    <row r="50" spans="1:6" s="22" customFormat="1" ht="27" customHeight="1">
      <c r="A50" s="101" t="s">
        <v>418</v>
      </c>
      <c r="B50" s="88" t="s">
        <v>419</v>
      </c>
      <c r="C50" s="91"/>
      <c r="D50" s="6"/>
      <c r="E50" s="20"/>
      <c r="F50" s="21">
        <f t="shared" si="0"/>
      </c>
    </row>
    <row r="51" spans="1:6" s="22" customFormat="1" ht="27" customHeight="1">
      <c r="A51" s="101" t="s">
        <v>26</v>
      </c>
      <c r="B51" s="88" t="s">
        <v>408</v>
      </c>
      <c r="C51" s="91" t="s">
        <v>387</v>
      </c>
      <c r="D51" s="6">
        <v>1600.6</v>
      </c>
      <c r="E51" s="20"/>
      <c r="F51" s="21">
        <f t="shared" si="0"/>
      </c>
    </row>
    <row r="52" spans="1:6" s="22" customFormat="1" ht="27" customHeight="1">
      <c r="A52" s="101" t="s">
        <v>420</v>
      </c>
      <c r="B52" s="88" t="s">
        <v>421</v>
      </c>
      <c r="C52" s="91"/>
      <c r="D52" s="6"/>
      <c r="E52" s="20"/>
      <c r="F52" s="21">
        <f t="shared" si="0"/>
      </c>
    </row>
    <row r="53" spans="1:6" s="22" customFormat="1" ht="27" customHeight="1">
      <c r="A53" s="101" t="s">
        <v>26</v>
      </c>
      <c r="B53" s="88" t="s">
        <v>400</v>
      </c>
      <c r="C53" s="91" t="s">
        <v>387</v>
      </c>
      <c r="D53" s="6">
        <v>588.8</v>
      </c>
      <c r="E53" s="20"/>
      <c r="F53" s="21">
        <f t="shared" si="0"/>
      </c>
    </row>
    <row r="54" spans="1:6" s="22" customFormat="1" ht="27" customHeight="1">
      <c r="A54" s="101" t="s">
        <v>27</v>
      </c>
      <c r="B54" s="88" t="s">
        <v>242</v>
      </c>
      <c r="C54" s="91" t="s">
        <v>387</v>
      </c>
      <c r="D54" s="6">
        <v>316.8</v>
      </c>
      <c r="E54" s="20"/>
      <c r="F54" s="21">
        <f t="shared" si="0"/>
      </c>
    </row>
    <row r="55" spans="1:6" s="22" customFormat="1" ht="27" customHeight="1">
      <c r="A55" s="101" t="s">
        <v>378</v>
      </c>
      <c r="B55" s="88" t="s">
        <v>401</v>
      </c>
      <c r="C55" s="91" t="s">
        <v>387</v>
      </c>
      <c r="D55" s="6">
        <v>220.8</v>
      </c>
      <c r="E55" s="20"/>
      <c r="F55" s="21">
        <f t="shared" si="0"/>
      </c>
    </row>
    <row r="56" spans="1:6" s="22" customFormat="1" ht="27" customHeight="1">
      <c r="A56" s="101" t="s">
        <v>150</v>
      </c>
      <c r="B56" s="88" t="s">
        <v>405</v>
      </c>
      <c r="C56" s="91" t="s">
        <v>387</v>
      </c>
      <c r="D56" s="6">
        <v>2178.9</v>
      </c>
      <c r="E56" s="20"/>
      <c r="F56" s="21">
        <f t="shared" si="0"/>
      </c>
    </row>
    <row r="57" spans="1:6" s="22" customFormat="1" ht="27" customHeight="1">
      <c r="A57" s="101" t="s">
        <v>422</v>
      </c>
      <c r="B57" s="88" t="s">
        <v>423</v>
      </c>
      <c r="C57" s="91"/>
      <c r="D57" s="24"/>
      <c r="E57" s="20"/>
      <c r="F57" s="21">
        <f t="shared" si="0"/>
      </c>
    </row>
    <row r="58" spans="1:6" s="22" customFormat="1" ht="27" customHeight="1">
      <c r="A58" s="101" t="s">
        <v>26</v>
      </c>
      <c r="B58" s="88" t="s">
        <v>405</v>
      </c>
      <c r="C58" s="91" t="s">
        <v>387</v>
      </c>
      <c r="D58" s="24">
        <v>0</v>
      </c>
      <c r="E58" s="20"/>
      <c r="F58" s="21">
        <f t="shared" si="0"/>
      </c>
    </row>
    <row r="59" spans="1:6" s="22" customFormat="1" ht="27" customHeight="1">
      <c r="A59" s="101">
        <v>411</v>
      </c>
      <c r="B59" s="88" t="s">
        <v>424</v>
      </c>
      <c r="C59" s="91"/>
      <c r="D59" s="24"/>
      <c r="E59" s="20"/>
      <c r="F59" s="21">
        <f t="shared" si="0"/>
      </c>
    </row>
    <row r="60" spans="1:6" s="22" customFormat="1" ht="27" customHeight="1">
      <c r="A60" s="101" t="s">
        <v>425</v>
      </c>
      <c r="B60" s="88" t="s">
        <v>426</v>
      </c>
      <c r="C60" s="91"/>
      <c r="D60" s="24"/>
      <c r="E60" s="20"/>
      <c r="F60" s="21">
        <f t="shared" si="0"/>
      </c>
    </row>
    <row r="61" spans="1:6" s="22" customFormat="1" ht="27" customHeight="1">
      <c r="A61" s="101" t="s">
        <v>26</v>
      </c>
      <c r="B61" s="88" t="s">
        <v>427</v>
      </c>
      <c r="C61" s="91" t="s">
        <v>189</v>
      </c>
      <c r="D61" s="6">
        <v>414537.1</v>
      </c>
      <c r="E61" s="20"/>
      <c r="F61" s="21">
        <f t="shared" si="0"/>
      </c>
    </row>
    <row r="62" spans="1:6" s="22" customFormat="1" ht="27" customHeight="1">
      <c r="A62" s="101" t="s">
        <v>428</v>
      </c>
      <c r="B62" s="88" t="s">
        <v>429</v>
      </c>
      <c r="C62" s="91"/>
      <c r="D62" s="6"/>
      <c r="E62" s="20"/>
      <c r="F62" s="21">
        <f t="shared" si="0"/>
      </c>
    </row>
    <row r="63" spans="1:6" s="22" customFormat="1" ht="27" customHeight="1">
      <c r="A63" s="101" t="s">
        <v>26</v>
      </c>
      <c r="B63" s="88" t="s">
        <v>430</v>
      </c>
      <c r="C63" s="91" t="s">
        <v>387</v>
      </c>
      <c r="D63" s="6">
        <v>9840.7</v>
      </c>
      <c r="E63" s="20"/>
      <c r="F63" s="21">
        <f t="shared" si="0"/>
      </c>
    </row>
    <row r="64" spans="1:6" s="22" customFormat="1" ht="27" customHeight="1">
      <c r="A64" s="101">
        <v>415</v>
      </c>
      <c r="B64" s="88" t="s">
        <v>431</v>
      </c>
      <c r="C64" s="91"/>
      <c r="D64" s="6"/>
      <c r="E64" s="20"/>
      <c r="F64" s="21">
        <f t="shared" si="0"/>
      </c>
    </row>
    <row r="65" spans="1:6" s="22" customFormat="1" ht="27" customHeight="1">
      <c r="A65" s="101" t="s">
        <v>432</v>
      </c>
      <c r="B65" s="88" t="s">
        <v>433</v>
      </c>
      <c r="C65" s="91"/>
      <c r="D65" s="6"/>
      <c r="E65" s="20"/>
      <c r="F65" s="21">
        <f t="shared" si="0"/>
      </c>
    </row>
    <row r="66" spans="1:6" s="22" customFormat="1" ht="27" customHeight="1">
      <c r="A66" s="101" t="s">
        <v>26</v>
      </c>
      <c r="B66" s="88" t="s">
        <v>405</v>
      </c>
      <c r="C66" s="91" t="s">
        <v>387</v>
      </c>
      <c r="D66" s="6">
        <v>140</v>
      </c>
      <c r="E66" s="20"/>
      <c r="F66" s="21">
        <f t="shared" si="0"/>
      </c>
    </row>
    <row r="67" spans="1:6" s="22" customFormat="1" ht="27" customHeight="1">
      <c r="A67" s="101" t="s">
        <v>27</v>
      </c>
      <c r="B67" s="88" t="s">
        <v>408</v>
      </c>
      <c r="C67" s="91" t="s">
        <v>387</v>
      </c>
      <c r="D67" s="6">
        <v>2955.8</v>
      </c>
      <c r="E67" s="20"/>
      <c r="F67" s="21">
        <f t="shared" si="0"/>
      </c>
    </row>
    <row r="68" spans="1:6" s="22" customFormat="1" ht="27" customHeight="1">
      <c r="A68" s="101" t="s">
        <v>378</v>
      </c>
      <c r="B68" s="88" t="s">
        <v>434</v>
      </c>
      <c r="C68" s="91" t="s">
        <v>387</v>
      </c>
      <c r="D68" s="6">
        <v>291</v>
      </c>
      <c r="E68" s="20"/>
      <c r="F68" s="21">
        <f t="shared" si="0"/>
      </c>
    </row>
    <row r="69" spans="1:6" s="22" customFormat="1" ht="27" customHeight="1">
      <c r="A69" s="101" t="s">
        <v>435</v>
      </c>
      <c r="B69" s="88" t="s">
        <v>436</v>
      </c>
      <c r="C69" s="91"/>
      <c r="D69" s="6"/>
      <c r="E69" s="20"/>
      <c r="F69" s="21">
        <f t="shared" si="0"/>
      </c>
    </row>
    <row r="70" spans="1:6" s="22" customFormat="1" ht="27" customHeight="1">
      <c r="A70" s="101" t="s">
        <v>27</v>
      </c>
      <c r="B70" s="88" t="s">
        <v>437</v>
      </c>
      <c r="C70" s="91" t="s">
        <v>324</v>
      </c>
      <c r="D70" s="6">
        <v>34357.4</v>
      </c>
      <c r="E70" s="20"/>
      <c r="F70" s="21">
        <f t="shared" si="0"/>
      </c>
    </row>
    <row r="71" spans="1:6" s="22" customFormat="1" ht="27" customHeight="1">
      <c r="A71" s="101" t="s">
        <v>438</v>
      </c>
      <c r="B71" s="88" t="s">
        <v>439</v>
      </c>
      <c r="C71" s="91"/>
      <c r="D71" s="6"/>
      <c r="E71" s="20"/>
      <c r="F71" s="21">
        <f t="shared" si="0"/>
      </c>
    </row>
    <row r="72" spans="1:6" s="22" customFormat="1" ht="27" customHeight="1">
      <c r="A72" s="101" t="s">
        <v>26</v>
      </c>
      <c r="B72" s="88" t="s">
        <v>440</v>
      </c>
      <c r="C72" s="91"/>
      <c r="D72" s="6"/>
      <c r="E72" s="20"/>
      <c r="F72" s="21">
        <f t="shared" si="0"/>
      </c>
    </row>
    <row r="73" spans="1:6" s="22" customFormat="1" ht="27" customHeight="1">
      <c r="A73" s="101" t="s">
        <v>391</v>
      </c>
      <c r="B73" s="88" t="s">
        <v>441</v>
      </c>
      <c r="C73" s="91" t="s">
        <v>189</v>
      </c>
      <c r="D73" s="6">
        <v>12256.8</v>
      </c>
      <c r="E73" s="20"/>
      <c r="F73" s="21">
        <f t="shared" si="0"/>
      </c>
    </row>
    <row r="74" spans="1:6" s="22" customFormat="1" ht="27" customHeight="1">
      <c r="A74" s="101" t="s">
        <v>395</v>
      </c>
      <c r="B74" s="88" t="s">
        <v>442</v>
      </c>
      <c r="C74" s="91" t="s">
        <v>152</v>
      </c>
      <c r="D74" s="6">
        <v>3590.8</v>
      </c>
      <c r="E74" s="20"/>
      <c r="F74" s="21">
        <f t="shared" si="0"/>
      </c>
    </row>
    <row r="75" spans="1:6" s="22" customFormat="1" ht="27" customHeight="1">
      <c r="A75" s="101" t="s">
        <v>27</v>
      </c>
      <c r="B75" s="88" t="s">
        <v>443</v>
      </c>
      <c r="C75" s="91" t="s">
        <v>387</v>
      </c>
      <c r="D75" s="6">
        <v>17</v>
      </c>
      <c r="E75" s="20"/>
      <c r="F75" s="21">
        <f t="shared" si="0"/>
      </c>
    </row>
    <row r="76" spans="1:6" s="22" customFormat="1" ht="27" customHeight="1">
      <c r="A76" s="101">
        <v>416</v>
      </c>
      <c r="B76" s="88" t="s">
        <v>444</v>
      </c>
      <c r="C76" s="91"/>
      <c r="D76" s="6"/>
      <c r="E76" s="20"/>
      <c r="F76" s="21">
        <f t="shared" si="0"/>
      </c>
    </row>
    <row r="77" spans="1:6" s="22" customFormat="1" ht="27" customHeight="1">
      <c r="A77" s="101" t="s">
        <v>445</v>
      </c>
      <c r="B77" s="88" t="s">
        <v>446</v>
      </c>
      <c r="C77" s="91"/>
      <c r="D77" s="6"/>
      <c r="E77" s="20"/>
      <c r="F77" s="21">
        <f t="shared" si="0"/>
      </c>
    </row>
    <row r="78" spans="1:6" s="22" customFormat="1" ht="27" customHeight="1">
      <c r="A78" s="101" t="s">
        <v>26</v>
      </c>
      <c r="B78" s="88" t="s">
        <v>447</v>
      </c>
      <c r="C78" s="91" t="s">
        <v>448</v>
      </c>
      <c r="D78" s="6">
        <v>5248</v>
      </c>
      <c r="E78" s="20"/>
      <c r="F78" s="21">
        <f t="shared" si="0"/>
      </c>
    </row>
    <row r="79" spans="1:6" s="22" customFormat="1" ht="27" customHeight="1">
      <c r="A79" s="101" t="s">
        <v>27</v>
      </c>
      <c r="B79" s="88" t="s">
        <v>449</v>
      </c>
      <c r="C79" s="91" t="s">
        <v>448</v>
      </c>
      <c r="D79" s="6">
        <v>1519.2</v>
      </c>
      <c r="E79" s="20"/>
      <c r="F79" s="21">
        <f t="shared" si="0"/>
      </c>
    </row>
    <row r="80" spans="1:6" s="22" customFormat="1" ht="27" customHeight="1">
      <c r="A80" s="101" t="s">
        <v>378</v>
      </c>
      <c r="B80" s="88" t="s">
        <v>450</v>
      </c>
      <c r="C80" s="91" t="s">
        <v>448</v>
      </c>
      <c r="D80" s="6">
        <v>5053.5</v>
      </c>
      <c r="E80" s="20"/>
      <c r="F80" s="21">
        <f t="shared" si="0"/>
      </c>
    </row>
    <row r="81" spans="1:6" s="22" customFormat="1" ht="27" customHeight="1">
      <c r="A81" s="101" t="s">
        <v>150</v>
      </c>
      <c r="B81" s="93" t="s">
        <v>451</v>
      </c>
      <c r="C81" s="91" t="s">
        <v>448</v>
      </c>
      <c r="D81" s="6">
        <v>1526.1</v>
      </c>
      <c r="E81" s="20"/>
      <c r="F81" s="21">
        <f t="shared" si="0"/>
      </c>
    </row>
    <row r="82" spans="1:6" s="22" customFormat="1" ht="27" customHeight="1">
      <c r="A82" s="101" t="s">
        <v>452</v>
      </c>
      <c r="B82" s="88" t="s">
        <v>453</v>
      </c>
      <c r="C82" s="91"/>
      <c r="D82" s="6"/>
      <c r="E82" s="20"/>
      <c r="F82" s="21">
        <f t="shared" si="0"/>
      </c>
    </row>
    <row r="83" spans="1:6" s="22" customFormat="1" ht="27" customHeight="1">
      <c r="A83" s="101" t="s">
        <v>26</v>
      </c>
      <c r="B83" s="88" t="s">
        <v>454</v>
      </c>
      <c r="C83" s="91" t="s">
        <v>455</v>
      </c>
      <c r="D83" s="6">
        <v>4</v>
      </c>
      <c r="E83" s="20"/>
      <c r="F83" s="21">
        <f t="shared" si="0"/>
      </c>
    </row>
    <row r="84" spans="1:6" s="22" customFormat="1" ht="27" customHeight="1">
      <c r="A84" s="101" t="s">
        <v>27</v>
      </c>
      <c r="B84" s="88" t="s">
        <v>456</v>
      </c>
      <c r="C84" s="91" t="s">
        <v>455</v>
      </c>
      <c r="D84" s="6">
        <v>4</v>
      </c>
      <c r="E84" s="20"/>
      <c r="F84" s="21">
        <f t="shared" si="0"/>
      </c>
    </row>
    <row r="85" spans="1:6" s="22" customFormat="1" ht="27" customHeight="1">
      <c r="A85" s="101" t="s">
        <v>378</v>
      </c>
      <c r="B85" s="88" t="s">
        <v>457</v>
      </c>
      <c r="C85" s="91" t="s">
        <v>455</v>
      </c>
      <c r="D85" s="6">
        <v>2</v>
      </c>
      <c r="E85" s="20"/>
      <c r="F85" s="21">
        <f t="shared" si="0"/>
      </c>
    </row>
    <row r="86" spans="1:6" s="22" customFormat="1" ht="27" customHeight="1">
      <c r="A86" s="101" t="s">
        <v>150</v>
      </c>
      <c r="B86" s="88" t="s">
        <v>458</v>
      </c>
      <c r="C86" s="91" t="s">
        <v>455</v>
      </c>
      <c r="D86" s="6">
        <v>4</v>
      </c>
      <c r="E86" s="20"/>
      <c r="F86" s="21">
        <f t="shared" si="0"/>
      </c>
    </row>
    <row r="87" spans="1:6" s="22" customFormat="1" ht="27" customHeight="1">
      <c r="A87" s="101" t="s">
        <v>459</v>
      </c>
      <c r="B87" s="88" t="s">
        <v>460</v>
      </c>
      <c r="C87" s="91" t="s">
        <v>455</v>
      </c>
      <c r="D87" s="6">
        <v>2</v>
      </c>
      <c r="E87" s="20"/>
      <c r="F87" s="21">
        <f t="shared" si="0"/>
      </c>
    </row>
    <row r="88" spans="1:6" s="22" customFormat="1" ht="27" customHeight="1">
      <c r="A88" s="101">
        <v>417</v>
      </c>
      <c r="B88" s="88" t="s">
        <v>461</v>
      </c>
      <c r="C88" s="91"/>
      <c r="D88" s="6"/>
      <c r="E88" s="20"/>
      <c r="F88" s="21">
        <f t="shared" si="0"/>
      </c>
    </row>
    <row r="89" spans="1:6" s="22" customFormat="1" ht="27" customHeight="1">
      <c r="A89" s="101" t="s">
        <v>462</v>
      </c>
      <c r="B89" s="88" t="s">
        <v>463</v>
      </c>
      <c r="C89" s="91"/>
      <c r="D89" s="6"/>
      <c r="E89" s="20"/>
      <c r="F89" s="21">
        <f t="shared" si="0"/>
      </c>
    </row>
    <row r="90" spans="1:6" s="22" customFormat="1" ht="27" customHeight="1">
      <c r="A90" s="101" t="s">
        <v>26</v>
      </c>
      <c r="B90" s="88" t="s">
        <v>464</v>
      </c>
      <c r="C90" s="91" t="s">
        <v>152</v>
      </c>
      <c r="D90" s="6"/>
      <c r="E90" s="20"/>
      <c r="F90" s="21">
        <f t="shared" si="0"/>
      </c>
    </row>
    <row r="91" spans="1:6" s="22" customFormat="1" ht="27" customHeight="1">
      <c r="A91" s="101" t="s">
        <v>27</v>
      </c>
      <c r="B91" s="88" t="s">
        <v>465</v>
      </c>
      <c r="C91" s="91" t="s">
        <v>152</v>
      </c>
      <c r="D91" s="6">
        <v>101.8</v>
      </c>
      <c r="E91" s="20"/>
      <c r="F91" s="21">
        <f t="shared" si="0"/>
      </c>
    </row>
    <row r="92" spans="1:6" s="22" customFormat="1" ht="27" customHeight="1">
      <c r="A92" s="101" t="s">
        <v>378</v>
      </c>
      <c r="B92" s="88" t="s">
        <v>466</v>
      </c>
      <c r="C92" s="91" t="s">
        <v>152</v>
      </c>
      <c r="D92" s="6">
        <v>212.5</v>
      </c>
      <c r="E92" s="20"/>
      <c r="F92" s="21">
        <f t="shared" si="0"/>
      </c>
    </row>
    <row r="93" spans="1:6" s="22" customFormat="1" ht="27" customHeight="1">
      <c r="A93" s="101" t="s">
        <v>150</v>
      </c>
      <c r="B93" s="88" t="s">
        <v>467</v>
      </c>
      <c r="C93" s="91" t="s">
        <v>152</v>
      </c>
      <c r="D93" s="6">
        <v>51.6</v>
      </c>
      <c r="E93" s="20"/>
      <c r="F93" s="21">
        <f t="shared" si="0"/>
      </c>
    </row>
    <row r="94" spans="1:6" s="22" customFormat="1" ht="27" customHeight="1">
      <c r="A94" s="101">
        <v>419</v>
      </c>
      <c r="B94" s="88" t="s">
        <v>468</v>
      </c>
      <c r="C94" s="91"/>
      <c r="D94" s="6"/>
      <c r="E94" s="20"/>
      <c r="F94" s="21">
        <f t="shared" si="0"/>
      </c>
    </row>
    <row r="95" spans="1:6" s="22" customFormat="1" ht="27" customHeight="1">
      <c r="A95" s="101" t="s">
        <v>469</v>
      </c>
      <c r="B95" s="88" t="s">
        <v>470</v>
      </c>
      <c r="C95" s="91"/>
      <c r="D95" s="6"/>
      <c r="E95" s="20"/>
      <c r="F95" s="21">
        <f t="shared" si="0"/>
      </c>
    </row>
    <row r="96" spans="1:6" s="22" customFormat="1" ht="27" customHeight="1">
      <c r="A96" s="101" t="s">
        <v>26</v>
      </c>
      <c r="B96" s="88" t="s">
        <v>471</v>
      </c>
      <c r="C96" s="91" t="s">
        <v>152</v>
      </c>
      <c r="D96" s="6">
        <v>0</v>
      </c>
      <c r="E96" s="20"/>
      <c r="F96" s="21">
        <f t="shared" si="0"/>
      </c>
    </row>
    <row r="97" spans="1:6" s="22" customFormat="1" ht="27" customHeight="1">
      <c r="A97" s="101">
        <v>420</v>
      </c>
      <c r="B97" s="88" t="s">
        <v>472</v>
      </c>
      <c r="C97" s="91"/>
      <c r="D97" s="6"/>
      <c r="E97" s="20"/>
      <c r="F97" s="21">
        <f t="shared" si="0"/>
      </c>
    </row>
    <row r="98" spans="1:6" s="22" customFormat="1" ht="27" customHeight="1">
      <c r="A98" s="101" t="s">
        <v>473</v>
      </c>
      <c r="B98" s="88" t="s">
        <v>474</v>
      </c>
      <c r="C98" s="91"/>
      <c r="D98" s="6"/>
      <c r="E98" s="20"/>
      <c r="F98" s="21">
        <f t="shared" si="0"/>
      </c>
    </row>
    <row r="99" spans="1:6" s="22" customFormat="1" ht="27" customHeight="1">
      <c r="A99" s="101" t="s">
        <v>26</v>
      </c>
      <c r="B99" s="88" t="s">
        <v>475</v>
      </c>
      <c r="C99" s="91" t="s">
        <v>152</v>
      </c>
      <c r="D99" s="6">
        <v>0</v>
      </c>
      <c r="E99" s="20"/>
      <c r="F99" s="21">
        <f t="shared" si="0"/>
      </c>
    </row>
    <row r="100" spans="1:6" s="22" customFormat="1" ht="27" customHeight="1">
      <c r="A100" s="101" t="s">
        <v>27</v>
      </c>
      <c r="B100" s="88" t="s">
        <v>476</v>
      </c>
      <c r="C100" s="91" t="s">
        <v>152</v>
      </c>
      <c r="D100" s="6">
        <v>28.5</v>
      </c>
      <c r="E100" s="20"/>
      <c r="F100" s="21">
        <f t="shared" si="0"/>
      </c>
    </row>
    <row r="101" spans="1:6" s="22" customFormat="1" ht="27" customHeight="1">
      <c r="A101" s="101" t="s">
        <v>378</v>
      </c>
      <c r="B101" s="88" t="s">
        <v>477</v>
      </c>
      <c r="C101" s="91" t="s">
        <v>152</v>
      </c>
      <c r="D101" s="6">
        <v>0</v>
      </c>
      <c r="E101" s="20"/>
      <c r="F101" s="21">
        <f aca="true" t="shared" si="1" ref="F101:F109">IF(E101&gt;0,ROUND(D101*E101,0),"")</f>
      </c>
    </row>
    <row r="102" spans="1:6" s="22" customFormat="1" ht="27" customHeight="1">
      <c r="A102" s="101" t="s">
        <v>150</v>
      </c>
      <c r="B102" s="88" t="s">
        <v>478</v>
      </c>
      <c r="C102" s="91" t="s">
        <v>152</v>
      </c>
      <c r="D102" s="6">
        <v>0</v>
      </c>
      <c r="E102" s="20"/>
      <c r="F102" s="21">
        <f t="shared" si="1"/>
      </c>
    </row>
    <row r="103" spans="1:6" s="22" customFormat="1" ht="27" customHeight="1">
      <c r="A103" s="101" t="s">
        <v>459</v>
      </c>
      <c r="B103" s="88" t="s">
        <v>479</v>
      </c>
      <c r="C103" s="91" t="s">
        <v>152</v>
      </c>
      <c r="D103" s="6">
        <v>72.49</v>
      </c>
      <c r="E103" s="20"/>
      <c r="F103" s="21">
        <f t="shared" si="1"/>
      </c>
    </row>
    <row r="104" spans="1:6" s="22" customFormat="1" ht="27" customHeight="1">
      <c r="A104" s="101" t="s">
        <v>480</v>
      </c>
      <c r="B104" s="88" t="s">
        <v>481</v>
      </c>
      <c r="C104" s="91" t="s">
        <v>152</v>
      </c>
      <c r="D104" s="6">
        <v>62.75</v>
      </c>
      <c r="E104" s="20"/>
      <c r="F104" s="21">
        <f t="shared" si="1"/>
      </c>
    </row>
    <row r="105" spans="1:6" s="22" customFormat="1" ht="27" customHeight="1">
      <c r="A105" s="101" t="s">
        <v>482</v>
      </c>
      <c r="B105" s="88" t="s">
        <v>483</v>
      </c>
      <c r="C105" s="91" t="s">
        <v>152</v>
      </c>
      <c r="D105" s="6">
        <v>0</v>
      </c>
      <c r="E105" s="20"/>
      <c r="F105" s="21">
        <f t="shared" si="1"/>
      </c>
    </row>
    <row r="106" spans="1:6" s="22" customFormat="1" ht="27" customHeight="1">
      <c r="A106" s="101" t="s">
        <v>484</v>
      </c>
      <c r="B106" s="88" t="s">
        <v>485</v>
      </c>
      <c r="C106" s="91" t="s">
        <v>152</v>
      </c>
      <c r="D106" s="6">
        <v>28.54</v>
      </c>
      <c r="E106" s="20"/>
      <c r="F106" s="21">
        <f t="shared" si="1"/>
      </c>
    </row>
    <row r="107" spans="1:6" s="22" customFormat="1" ht="27" customHeight="1">
      <c r="A107" s="101" t="s">
        <v>171</v>
      </c>
      <c r="B107" s="88" t="s">
        <v>486</v>
      </c>
      <c r="C107" s="91" t="s">
        <v>152</v>
      </c>
      <c r="D107" s="6">
        <v>29.21</v>
      </c>
      <c r="E107" s="20"/>
      <c r="F107" s="21">
        <f t="shared" si="1"/>
      </c>
    </row>
    <row r="108" spans="1:6" s="22" customFormat="1" ht="27" customHeight="1">
      <c r="A108" s="101" t="s">
        <v>487</v>
      </c>
      <c r="B108" s="88" t="s">
        <v>488</v>
      </c>
      <c r="C108" s="91" t="s">
        <v>152</v>
      </c>
      <c r="D108" s="6">
        <v>0</v>
      </c>
      <c r="E108" s="20"/>
      <c r="F108" s="21">
        <f t="shared" si="1"/>
      </c>
    </row>
    <row r="109" spans="1:6" s="22" customFormat="1" ht="27" customHeight="1">
      <c r="A109" s="101" t="s">
        <v>489</v>
      </c>
      <c r="B109" s="88" t="s">
        <v>490</v>
      </c>
      <c r="C109" s="91" t="s">
        <v>152</v>
      </c>
      <c r="D109" s="6">
        <v>0</v>
      </c>
      <c r="E109" s="20"/>
      <c r="F109" s="21">
        <f t="shared" si="1"/>
      </c>
    </row>
    <row r="110" spans="1:6" s="22" customFormat="1" ht="27" customHeight="1">
      <c r="A110" s="6" t="s">
        <v>491</v>
      </c>
      <c r="B110" s="27" t="s">
        <v>492</v>
      </c>
      <c r="C110" s="6" t="s">
        <v>0</v>
      </c>
      <c r="D110" s="6">
        <v>1</v>
      </c>
      <c r="E110" s="92"/>
      <c r="F110" s="21">
        <v>520000</v>
      </c>
    </row>
    <row r="111" spans="1:6" s="22" customFormat="1" ht="27" customHeight="1">
      <c r="A111" s="6" t="s">
        <v>493</v>
      </c>
      <c r="B111" s="27" t="s">
        <v>494</v>
      </c>
      <c r="C111" s="6" t="s">
        <v>0</v>
      </c>
      <c r="D111" s="6">
        <v>1</v>
      </c>
      <c r="E111" s="92"/>
      <c r="F111" s="21">
        <v>355000</v>
      </c>
    </row>
    <row r="112" spans="1:6" s="22" customFormat="1" ht="27" customHeight="1">
      <c r="A112" s="6" t="s">
        <v>495</v>
      </c>
      <c r="B112" s="27" t="s">
        <v>496</v>
      </c>
      <c r="C112" s="6" t="s">
        <v>0</v>
      </c>
      <c r="D112" s="6">
        <v>1</v>
      </c>
      <c r="E112" s="92"/>
      <c r="F112" s="21">
        <v>930000</v>
      </c>
    </row>
    <row r="113" spans="1:7" ht="27" customHeight="1">
      <c r="A113" s="137" t="s">
        <v>82</v>
      </c>
      <c r="B113" s="138"/>
      <c r="C113" s="138"/>
      <c r="D113" s="138"/>
      <c r="E113" s="138"/>
      <c r="F113" s="14">
        <f>IF(E7=0,0,SUM(F5:F112))</f>
        <v>0</v>
      </c>
      <c r="G113" s="18"/>
    </row>
    <row r="114" spans="4:7" ht="12">
      <c r="D114" s="72"/>
      <c r="E114" s="74"/>
      <c r="F114" s="75"/>
      <c r="G114" s="18"/>
    </row>
    <row r="115" spans="4:7" ht="12">
      <c r="D115" s="72"/>
      <c r="E115" s="74"/>
      <c r="F115" s="75"/>
      <c r="G115" s="18"/>
    </row>
    <row r="116" spans="4:7" ht="12">
      <c r="D116" s="72"/>
      <c r="E116" s="74"/>
      <c r="F116" s="75"/>
      <c r="G116" s="18"/>
    </row>
    <row r="117" spans="1:7" ht="12">
      <c r="A117" s="76"/>
      <c r="B117" s="77"/>
      <c r="C117" s="76"/>
      <c r="D117" s="72"/>
      <c r="E117" s="74"/>
      <c r="F117" s="75"/>
      <c r="G117" s="18"/>
    </row>
    <row r="118" spans="4:7" ht="12">
      <c r="D118" s="72"/>
      <c r="E118" s="74"/>
      <c r="F118" s="75"/>
      <c r="G118" s="18"/>
    </row>
    <row r="119" spans="4:7" ht="12">
      <c r="D119" s="72"/>
      <c r="E119" s="74"/>
      <c r="F119" s="75"/>
      <c r="G119" s="18"/>
    </row>
    <row r="120" spans="4:7" ht="12">
      <c r="D120" s="72"/>
      <c r="E120" s="74"/>
      <c r="F120" s="75"/>
      <c r="G120" s="18"/>
    </row>
    <row r="121" spans="4:7" ht="12">
      <c r="D121" s="72"/>
      <c r="E121" s="74"/>
      <c r="F121" s="75"/>
      <c r="G121" s="18"/>
    </row>
    <row r="122" spans="4:7" ht="12">
      <c r="D122" s="72"/>
      <c r="E122" s="74"/>
      <c r="F122" s="75"/>
      <c r="G122" s="18"/>
    </row>
    <row r="123" spans="4:7" ht="12">
      <c r="D123" s="72"/>
      <c r="E123" s="74"/>
      <c r="F123" s="75"/>
      <c r="G123" s="18"/>
    </row>
    <row r="124" spans="4:7" ht="12">
      <c r="D124" s="72"/>
      <c r="E124" s="74"/>
      <c r="F124" s="75"/>
      <c r="G124" s="18"/>
    </row>
    <row r="125" spans="4:7" ht="12">
      <c r="D125" s="72"/>
      <c r="E125" s="74"/>
      <c r="F125" s="75"/>
      <c r="G125" s="18"/>
    </row>
    <row r="126" spans="4:7" ht="12">
      <c r="D126" s="72"/>
      <c r="E126" s="74"/>
      <c r="F126" s="75"/>
      <c r="G126" s="18"/>
    </row>
    <row r="127" spans="4:7" ht="12">
      <c r="D127" s="72"/>
      <c r="E127" s="74"/>
      <c r="F127" s="75"/>
      <c r="G127" s="18"/>
    </row>
    <row r="128" spans="4:7" ht="12">
      <c r="D128" s="72"/>
      <c r="E128" s="74"/>
      <c r="F128" s="75"/>
      <c r="G128" s="18"/>
    </row>
    <row r="129" spans="4:7" ht="12">
      <c r="D129" s="72"/>
      <c r="E129" s="74"/>
      <c r="F129" s="75"/>
      <c r="G129" s="18"/>
    </row>
    <row r="130" spans="4:7" ht="12">
      <c r="D130" s="72"/>
      <c r="E130" s="74"/>
      <c r="F130" s="75"/>
      <c r="G130" s="18"/>
    </row>
    <row r="131" spans="4:7" ht="12">
      <c r="D131" s="72"/>
      <c r="E131" s="74"/>
      <c r="F131" s="75"/>
      <c r="G131" s="18"/>
    </row>
    <row r="132" spans="4:7" ht="12">
      <c r="D132" s="72"/>
      <c r="E132" s="74"/>
      <c r="F132" s="75"/>
      <c r="G132" s="18"/>
    </row>
    <row r="133" spans="4:7" ht="12">
      <c r="D133" s="72"/>
      <c r="E133" s="74"/>
      <c r="F133" s="75"/>
      <c r="G133" s="18"/>
    </row>
    <row r="134" spans="4:7" ht="12">
      <c r="D134" s="72"/>
      <c r="E134" s="74"/>
      <c r="F134" s="75"/>
      <c r="G134" s="18"/>
    </row>
    <row r="135" spans="4:7" ht="12">
      <c r="D135" s="72"/>
      <c r="E135" s="74"/>
      <c r="F135" s="75"/>
      <c r="G135" s="18"/>
    </row>
    <row r="136" spans="4:7" ht="12">
      <c r="D136" s="72"/>
      <c r="E136" s="74"/>
      <c r="F136" s="75"/>
      <c r="G136" s="18"/>
    </row>
    <row r="137" spans="4:7" ht="12">
      <c r="D137" s="72"/>
      <c r="E137" s="74"/>
      <c r="F137" s="75"/>
      <c r="G137" s="18"/>
    </row>
    <row r="138" spans="4:7" ht="12">
      <c r="D138" s="72"/>
      <c r="E138" s="74"/>
      <c r="F138" s="75"/>
      <c r="G138" s="18"/>
    </row>
    <row r="139" spans="4:7" ht="12">
      <c r="D139" s="72"/>
      <c r="E139" s="74"/>
      <c r="F139" s="75"/>
      <c r="G139" s="18"/>
    </row>
    <row r="140" spans="4:7" ht="12">
      <c r="D140" s="72"/>
      <c r="E140" s="74"/>
      <c r="F140" s="75"/>
      <c r="G140" s="18"/>
    </row>
    <row r="141" spans="4:7" ht="12">
      <c r="D141" s="72"/>
      <c r="E141" s="74"/>
      <c r="F141" s="75"/>
      <c r="G141" s="18"/>
    </row>
    <row r="142" spans="4:7" ht="12">
      <c r="D142" s="72"/>
      <c r="E142" s="74"/>
      <c r="F142" s="75"/>
      <c r="G142" s="18"/>
    </row>
    <row r="143" spans="4:7" ht="12">
      <c r="D143" s="72"/>
      <c r="E143" s="74"/>
      <c r="F143" s="75"/>
      <c r="G143" s="18"/>
    </row>
    <row r="144" spans="4:7" ht="12">
      <c r="D144" s="72"/>
      <c r="E144" s="74"/>
      <c r="F144" s="75"/>
      <c r="G144" s="18"/>
    </row>
    <row r="145" spans="4:7" ht="12">
      <c r="D145" s="72"/>
      <c r="E145" s="74"/>
      <c r="F145" s="75"/>
      <c r="G145" s="18"/>
    </row>
    <row r="146" spans="4:7" ht="12">
      <c r="D146" s="72"/>
      <c r="E146" s="74"/>
      <c r="F146" s="75"/>
      <c r="G146" s="18"/>
    </row>
    <row r="147" spans="4:7" ht="12">
      <c r="D147" s="72"/>
      <c r="E147" s="74"/>
      <c r="F147" s="75"/>
      <c r="G147" s="18"/>
    </row>
    <row r="148" spans="4:7" ht="12">
      <c r="D148" s="72"/>
      <c r="E148" s="74"/>
      <c r="F148" s="75"/>
      <c r="G148" s="18"/>
    </row>
    <row r="149" spans="4:7" ht="12">
      <c r="D149" s="72"/>
      <c r="E149" s="74"/>
      <c r="F149" s="75"/>
      <c r="G149" s="18"/>
    </row>
    <row r="150" spans="4:7" ht="12">
      <c r="D150" s="72"/>
      <c r="E150" s="74"/>
      <c r="F150" s="75"/>
      <c r="G150" s="18"/>
    </row>
    <row r="151" spans="4:7" ht="12">
      <c r="D151" s="72"/>
      <c r="E151" s="74"/>
      <c r="F151" s="75"/>
      <c r="G151" s="18"/>
    </row>
    <row r="152" spans="4:7" ht="12">
      <c r="D152" s="72"/>
      <c r="E152" s="74"/>
      <c r="F152" s="75"/>
      <c r="G152" s="18"/>
    </row>
    <row r="153" spans="4:7" ht="12">
      <c r="D153" s="72"/>
      <c r="E153" s="74"/>
      <c r="F153" s="75"/>
      <c r="G153" s="18"/>
    </row>
    <row r="154" spans="4:7" ht="12">
      <c r="D154" s="72"/>
      <c r="E154" s="74"/>
      <c r="F154" s="75"/>
      <c r="G154" s="18"/>
    </row>
    <row r="155" spans="4:7" ht="12">
      <c r="D155" s="72"/>
      <c r="E155" s="74"/>
      <c r="F155" s="75"/>
      <c r="G155" s="18"/>
    </row>
    <row r="156" spans="4:7" ht="12">
      <c r="D156" s="72"/>
      <c r="E156" s="74"/>
      <c r="F156" s="75"/>
      <c r="G156" s="18"/>
    </row>
    <row r="157" spans="4:7" ht="12">
      <c r="D157" s="72"/>
      <c r="E157" s="74"/>
      <c r="F157" s="75"/>
      <c r="G157" s="18"/>
    </row>
    <row r="158" spans="4:7" ht="12">
      <c r="D158" s="72"/>
      <c r="E158" s="74"/>
      <c r="F158" s="75"/>
      <c r="G158" s="18"/>
    </row>
    <row r="159" spans="4:7" ht="12">
      <c r="D159" s="72"/>
      <c r="E159" s="74"/>
      <c r="F159" s="75"/>
      <c r="G159" s="18"/>
    </row>
    <row r="160" spans="4:7" ht="12">
      <c r="D160" s="72"/>
      <c r="E160" s="74"/>
      <c r="F160" s="75"/>
      <c r="G160" s="18"/>
    </row>
    <row r="161" spans="4:7" ht="12">
      <c r="D161" s="72"/>
      <c r="E161" s="74"/>
      <c r="F161" s="75"/>
      <c r="G161" s="18"/>
    </row>
    <row r="162" spans="4:7" ht="12">
      <c r="D162" s="72"/>
      <c r="E162" s="74"/>
      <c r="F162" s="75"/>
      <c r="G162" s="18"/>
    </row>
    <row r="163" spans="4:7" ht="12">
      <c r="D163" s="72"/>
      <c r="E163" s="74"/>
      <c r="F163" s="75"/>
      <c r="G163" s="18"/>
    </row>
    <row r="164" spans="4:7" ht="12">
      <c r="D164" s="72"/>
      <c r="E164" s="74"/>
      <c r="F164" s="75"/>
      <c r="G164" s="18"/>
    </row>
    <row r="165" spans="4:7" ht="12">
      <c r="D165" s="72"/>
      <c r="E165" s="74"/>
      <c r="F165" s="75"/>
      <c r="G165" s="18"/>
    </row>
    <row r="166" spans="4:7" ht="12">
      <c r="D166" s="72"/>
      <c r="E166" s="74"/>
      <c r="F166" s="75"/>
      <c r="G166" s="18"/>
    </row>
    <row r="167" spans="4:7" ht="12">
      <c r="D167" s="72"/>
      <c r="E167" s="74"/>
      <c r="F167" s="75"/>
      <c r="G167" s="18"/>
    </row>
    <row r="168" spans="4:7" ht="12">
      <c r="D168" s="72"/>
      <c r="E168" s="74"/>
      <c r="F168" s="75"/>
      <c r="G168" s="18"/>
    </row>
    <row r="169" spans="4:7" ht="12">
      <c r="D169" s="72"/>
      <c r="E169" s="74"/>
      <c r="F169" s="75"/>
      <c r="G169" s="18"/>
    </row>
    <row r="170" spans="4:7" ht="12">
      <c r="D170" s="72"/>
      <c r="E170" s="74"/>
      <c r="F170" s="75"/>
      <c r="G170" s="18"/>
    </row>
    <row r="171" spans="4:7" ht="12">
      <c r="D171" s="72"/>
      <c r="E171" s="74"/>
      <c r="F171" s="75"/>
      <c r="G171" s="18"/>
    </row>
    <row r="172" spans="4:7" ht="12">
      <c r="D172" s="72"/>
      <c r="E172" s="74"/>
      <c r="F172" s="75"/>
      <c r="G172" s="18"/>
    </row>
    <row r="173" spans="4:7" ht="12">
      <c r="D173" s="72"/>
      <c r="E173" s="74"/>
      <c r="F173" s="75"/>
      <c r="G173" s="18"/>
    </row>
    <row r="174" spans="4:7" ht="12">
      <c r="D174" s="72"/>
      <c r="E174" s="74"/>
      <c r="F174" s="75"/>
      <c r="G174" s="18"/>
    </row>
    <row r="175" spans="4:7" ht="12">
      <c r="D175" s="72"/>
      <c r="E175" s="74"/>
      <c r="F175" s="75"/>
      <c r="G175" s="18"/>
    </row>
    <row r="176" spans="4:7" ht="12">
      <c r="D176" s="72"/>
      <c r="E176" s="74"/>
      <c r="F176" s="75"/>
      <c r="G176" s="18"/>
    </row>
    <row r="177" spans="4:7" ht="12">
      <c r="D177" s="72"/>
      <c r="E177" s="74"/>
      <c r="F177" s="75"/>
      <c r="G177" s="18"/>
    </row>
    <row r="178" spans="4:7" ht="12">
      <c r="D178" s="72"/>
      <c r="E178" s="74"/>
      <c r="F178" s="75"/>
      <c r="G178" s="18"/>
    </row>
    <row r="179" spans="4:7" ht="12">
      <c r="D179" s="72"/>
      <c r="E179" s="74"/>
      <c r="F179" s="75"/>
      <c r="G179" s="18"/>
    </row>
    <row r="180" spans="4:7" ht="12">
      <c r="D180" s="72"/>
      <c r="E180" s="74"/>
      <c r="F180" s="75"/>
      <c r="G180" s="18"/>
    </row>
    <row r="181" spans="4:7" ht="12">
      <c r="D181" s="72"/>
      <c r="E181" s="74"/>
      <c r="F181" s="75"/>
      <c r="G181" s="18"/>
    </row>
    <row r="182" spans="4:7" ht="12">
      <c r="D182" s="72"/>
      <c r="E182" s="74"/>
      <c r="F182" s="75"/>
      <c r="G182" s="18"/>
    </row>
    <row r="183" spans="4:7" ht="12">
      <c r="D183" s="72"/>
      <c r="E183" s="74"/>
      <c r="F183" s="75"/>
      <c r="G183" s="18"/>
    </row>
    <row r="184" spans="4:7" ht="12">
      <c r="D184" s="72"/>
      <c r="E184" s="74"/>
      <c r="F184" s="75"/>
      <c r="G184" s="18"/>
    </row>
    <row r="185" spans="4:7" ht="12">
      <c r="D185" s="72"/>
      <c r="E185" s="74"/>
      <c r="F185" s="75"/>
      <c r="G185" s="18"/>
    </row>
    <row r="186" spans="4:7" ht="12">
      <c r="D186" s="72"/>
      <c r="E186" s="74"/>
      <c r="F186" s="75"/>
      <c r="G186" s="18"/>
    </row>
    <row r="187" spans="4:7" ht="12">
      <c r="D187" s="72"/>
      <c r="E187" s="74"/>
      <c r="F187" s="75"/>
      <c r="G187" s="18"/>
    </row>
    <row r="188" spans="4:7" ht="12">
      <c r="D188" s="72"/>
      <c r="E188" s="74"/>
      <c r="F188" s="75"/>
      <c r="G188" s="18"/>
    </row>
    <row r="189" spans="4:7" ht="12">
      <c r="D189" s="72"/>
      <c r="E189" s="74"/>
      <c r="F189" s="75"/>
      <c r="G189" s="18"/>
    </row>
    <row r="190" spans="4:7" ht="12">
      <c r="D190" s="72"/>
      <c r="E190" s="74"/>
      <c r="F190" s="75"/>
      <c r="G190" s="18"/>
    </row>
    <row r="191" spans="4:7" ht="12">
      <c r="D191" s="72"/>
      <c r="E191" s="74"/>
      <c r="F191" s="75"/>
      <c r="G191" s="18"/>
    </row>
    <row r="192" spans="4:7" ht="12">
      <c r="D192" s="72"/>
      <c r="E192" s="74"/>
      <c r="F192" s="75"/>
      <c r="G192" s="18"/>
    </row>
    <row r="193" spans="4:7" ht="12">
      <c r="D193" s="72"/>
      <c r="E193" s="74"/>
      <c r="F193" s="75"/>
      <c r="G193" s="18"/>
    </row>
    <row r="194" spans="4:7" ht="12">
      <c r="D194" s="72"/>
      <c r="E194" s="74"/>
      <c r="F194" s="75"/>
      <c r="G194" s="18"/>
    </row>
    <row r="195" spans="4:7" ht="12">
      <c r="D195" s="72"/>
      <c r="E195" s="74"/>
      <c r="F195" s="75"/>
      <c r="G195" s="18"/>
    </row>
    <row r="196" spans="4:7" ht="12">
      <c r="D196" s="72"/>
      <c r="E196" s="74"/>
      <c r="F196" s="75"/>
      <c r="G196" s="18"/>
    </row>
    <row r="197" spans="4:7" ht="12">
      <c r="D197" s="72"/>
      <c r="E197" s="74"/>
      <c r="F197" s="75"/>
      <c r="G197" s="18"/>
    </row>
    <row r="198" spans="4:7" ht="12">
      <c r="D198" s="72"/>
      <c r="E198" s="74"/>
      <c r="F198" s="75"/>
      <c r="G198" s="18"/>
    </row>
    <row r="199" spans="4:7" ht="12">
      <c r="D199" s="72"/>
      <c r="E199" s="74"/>
      <c r="F199" s="75"/>
      <c r="G199" s="18"/>
    </row>
    <row r="200" spans="4:7" ht="12">
      <c r="D200" s="72"/>
      <c r="E200" s="74"/>
      <c r="F200" s="75"/>
      <c r="G200" s="18"/>
    </row>
    <row r="201" spans="4:7" ht="12">
      <c r="D201" s="72"/>
      <c r="E201" s="74"/>
      <c r="F201" s="75"/>
      <c r="G201" s="18"/>
    </row>
    <row r="202" spans="4:7" ht="12">
      <c r="D202" s="72"/>
      <c r="E202" s="74"/>
      <c r="F202" s="75"/>
      <c r="G202" s="18"/>
    </row>
    <row r="203" spans="4:7" ht="12">
      <c r="D203" s="72"/>
      <c r="E203" s="74"/>
      <c r="F203" s="75"/>
      <c r="G203" s="18"/>
    </row>
    <row r="204" spans="4:7" ht="12">
      <c r="D204" s="72"/>
      <c r="E204" s="74"/>
      <c r="F204" s="75"/>
      <c r="G204" s="18"/>
    </row>
    <row r="205" spans="4:7" ht="12">
      <c r="D205" s="72"/>
      <c r="E205" s="74"/>
      <c r="F205" s="75"/>
      <c r="G205" s="18"/>
    </row>
    <row r="206" spans="4:7" ht="12">
      <c r="D206" s="72"/>
      <c r="E206" s="74"/>
      <c r="F206" s="75"/>
      <c r="G206" s="18"/>
    </row>
    <row r="207" spans="4:7" ht="12">
      <c r="D207" s="72"/>
      <c r="E207" s="74"/>
      <c r="F207" s="75"/>
      <c r="G207" s="18"/>
    </row>
    <row r="208" spans="4:7" ht="12">
      <c r="D208" s="72"/>
      <c r="E208" s="74"/>
      <c r="F208" s="75"/>
      <c r="G208" s="18"/>
    </row>
    <row r="209" spans="4:7" ht="12">
      <c r="D209" s="72"/>
      <c r="E209" s="74"/>
      <c r="F209" s="75"/>
      <c r="G209" s="18"/>
    </row>
    <row r="210" spans="4:7" ht="12">
      <c r="D210" s="72"/>
      <c r="E210" s="74"/>
      <c r="F210" s="75"/>
      <c r="G210" s="18"/>
    </row>
    <row r="211" spans="4:7" ht="12">
      <c r="D211" s="72"/>
      <c r="E211" s="74"/>
      <c r="F211" s="75"/>
      <c r="G211" s="18"/>
    </row>
    <row r="212" spans="4:7" ht="12">
      <c r="D212" s="72"/>
      <c r="E212" s="74"/>
      <c r="F212" s="75"/>
      <c r="G212" s="18"/>
    </row>
    <row r="213" spans="4:7" ht="12">
      <c r="D213" s="72"/>
      <c r="E213" s="74"/>
      <c r="F213" s="75"/>
      <c r="G213" s="18"/>
    </row>
    <row r="214" spans="4:7" ht="12">
      <c r="D214" s="72"/>
      <c r="E214" s="74"/>
      <c r="F214" s="75"/>
      <c r="G214" s="18"/>
    </row>
    <row r="215" spans="4:7" ht="12">
      <c r="D215" s="72"/>
      <c r="E215" s="74"/>
      <c r="F215" s="75"/>
      <c r="G215" s="18"/>
    </row>
    <row r="216" spans="4:7" ht="12">
      <c r="D216" s="72"/>
      <c r="E216" s="74"/>
      <c r="F216" s="75"/>
      <c r="G216" s="18"/>
    </row>
    <row r="217" spans="4:7" ht="12">
      <c r="D217" s="72"/>
      <c r="E217" s="74"/>
      <c r="F217" s="75"/>
      <c r="G217" s="18"/>
    </row>
    <row r="218" spans="4:7" ht="12">
      <c r="D218" s="72"/>
      <c r="E218" s="74"/>
      <c r="F218" s="75"/>
      <c r="G218" s="18"/>
    </row>
    <row r="219" spans="4:7" ht="12">
      <c r="D219" s="72"/>
      <c r="E219" s="74"/>
      <c r="F219" s="75"/>
      <c r="G219" s="18"/>
    </row>
    <row r="220" spans="4:7" ht="12">
      <c r="D220" s="72"/>
      <c r="E220" s="74"/>
      <c r="F220" s="75"/>
      <c r="G220" s="18"/>
    </row>
    <row r="221" spans="4:7" ht="12">
      <c r="D221" s="72"/>
      <c r="E221" s="74"/>
      <c r="F221" s="75"/>
      <c r="G221" s="18"/>
    </row>
    <row r="222" spans="4:7" ht="12">
      <c r="D222" s="72"/>
      <c r="E222" s="74"/>
      <c r="F222" s="75"/>
      <c r="G222" s="18"/>
    </row>
    <row r="223" spans="4:7" ht="12">
      <c r="D223" s="72"/>
      <c r="E223" s="74"/>
      <c r="F223" s="75"/>
      <c r="G223" s="18"/>
    </row>
    <row r="224" spans="4:7" ht="12">
      <c r="D224" s="72"/>
      <c r="E224" s="74"/>
      <c r="F224" s="75"/>
      <c r="G224" s="18"/>
    </row>
    <row r="225" spans="4:7" ht="12">
      <c r="D225" s="72"/>
      <c r="E225" s="74"/>
      <c r="F225" s="75"/>
      <c r="G225" s="18"/>
    </row>
    <row r="226" spans="4:7" ht="12">
      <c r="D226" s="72"/>
      <c r="E226" s="74"/>
      <c r="F226" s="75"/>
      <c r="G226" s="18"/>
    </row>
    <row r="227" spans="4:7" ht="12">
      <c r="D227" s="72"/>
      <c r="E227" s="74"/>
      <c r="F227" s="75"/>
      <c r="G227" s="18"/>
    </row>
    <row r="228" spans="4:7" ht="12">
      <c r="D228" s="72"/>
      <c r="E228" s="74"/>
      <c r="F228" s="75"/>
      <c r="G228" s="18"/>
    </row>
    <row r="229" spans="4:7" ht="12">
      <c r="D229" s="72"/>
      <c r="E229" s="74"/>
      <c r="F229" s="75"/>
      <c r="G229" s="18"/>
    </row>
    <row r="230" spans="4:7" ht="12">
      <c r="D230" s="72"/>
      <c r="E230" s="74"/>
      <c r="F230" s="75"/>
      <c r="G230" s="18"/>
    </row>
    <row r="231" spans="4:7" ht="12">
      <c r="D231" s="72"/>
      <c r="E231" s="74"/>
      <c r="F231" s="75"/>
      <c r="G231" s="18"/>
    </row>
    <row r="232" spans="4:7" ht="12">
      <c r="D232" s="72"/>
      <c r="E232" s="74"/>
      <c r="F232" s="75"/>
      <c r="G232" s="18"/>
    </row>
    <row r="233" spans="4:7" ht="12">
      <c r="D233" s="72"/>
      <c r="E233" s="74"/>
      <c r="F233" s="75"/>
      <c r="G233" s="18"/>
    </row>
    <row r="234" spans="4:7" ht="12">
      <c r="D234" s="72"/>
      <c r="E234" s="74"/>
      <c r="F234" s="75"/>
      <c r="G234" s="18"/>
    </row>
    <row r="235" spans="4:7" ht="12">
      <c r="D235" s="72"/>
      <c r="E235" s="74"/>
      <c r="F235" s="75"/>
      <c r="G235" s="18"/>
    </row>
    <row r="236" spans="4:7" ht="12">
      <c r="D236" s="72"/>
      <c r="E236" s="74"/>
      <c r="F236" s="75"/>
      <c r="G236" s="18"/>
    </row>
    <row r="237" spans="4:7" ht="12">
      <c r="D237" s="72"/>
      <c r="E237" s="74"/>
      <c r="F237" s="75"/>
      <c r="G237" s="18"/>
    </row>
    <row r="238" spans="4:7" ht="12">
      <c r="D238" s="72"/>
      <c r="E238" s="74"/>
      <c r="F238" s="75"/>
      <c r="G238" s="18"/>
    </row>
    <row r="239" spans="4:7" ht="12">
      <c r="D239" s="72"/>
      <c r="E239" s="74"/>
      <c r="F239" s="75"/>
      <c r="G239" s="18"/>
    </row>
    <row r="240" spans="4:7" ht="12">
      <c r="D240" s="72"/>
      <c r="E240" s="74"/>
      <c r="F240" s="75"/>
      <c r="G240" s="18"/>
    </row>
    <row r="241" spans="4:7" ht="12">
      <c r="D241" s="72"/>
      <c r="E241" s="74"/>
      <c r="F241" s="75"/>
      <c r="G241" s="18"/>
    </row>
    <row r="242" spans="4:7" ht="12">
      <c r="D242" s="72"/>
      <c r="E242" s="74"/>
      <c r="F242" s="75"/>
      <c r="G242" s="18"/>
    </row>
    <row r="243" spans="4:7" ht="12">
      <c r="D243" s="72"/>
      <c r="E243" s="74"/>
      <c r="F243" s="75"/>
      <c r="G243" s="18"/>
    </row>
    <row r="244" spans="4:7" ht="12">
      <c r="D244" s="72"/>
      <c r="E244" s="74"/>
      <c r="F244" s="75"/>
      <c r="G244" s="18"/>
    </row>
    <row r="245" spans="4:7" ht="12">
      <c r="D245" s="72"/>
      <c r="E245" s="74"/>
      <c r="F245" s="75"/>
      <c r="G245" s="18"/>
    </row>
    <row r="246" spans="4:7" ht="12">
      <c r="D246" s="72"/>
      <c r="E246" s="74"/>
      <c r="F246" s="75"/>
      <c r="G246" s="18"/>
    </row>
    <row r="247" spans="4:7" ht="12">
      <c r="D247" s="72"/>
      <c r="E247" s="74"/>
      <c r="F247" s="75"/>
      <c r="G247" s="18"/>
    </row>
    <row r="248" spans="4:7" ht="12">
      <c r="D248" s="72"/>
      <c r="E248" s="74"/>
      <c r="F248" s="75"/>
      <c r="G248" s="18"/>
    </row>
    <row r="249" spans="4:7" ht="12">
      <c r="D249" s="72"/>
      <c r="E249" s="74"/>
      <c r="F249" s="75"/>
      <c r="G249" s="18"/>
    </row>
    <row r="250" spans="4:7" ht="12">
      <c r="D250" s="72"/>
      <c r="E250" s="74"/>
      <c r="F250" s="75"/>
      <c r="G250" s="18"/>
    </row>
    <row r="251" spans="4:7" ht="12">
      <c r="D251" s="72"/>
      <c r="E251" s="74"/>
      <c r="F251" s="75"/>
      <c r="G251" s="18"/>
    </row>
    <row r="252" spans="4:7" ht="12">
      <c r="D252" s="72"/>
      <c r="E252" s="74"/>
      <c r="F252" s="75"/>
      <c r="G252" s="18"/>
    </row>
    <row r="253" spans="4:7" ht="12">
      <c r="D253" s="72"/>
      <c r="E253" s="74"/>
      <c r="F253" s="75"/>
      <c r="G253" s="18"/>
    </row>
    <row r="254" spans="4:7" ht="12">
      <c r="D254" s="72"/>
      <c r="E254" s="74"/>
      <c r="F254" s="75"/>
      <c r="G254" s="18"/>
    </row>
    <row r="255" spans="4:7" ht="12">
      <c r="D255" s="72"/>
      <c r="E255" s="74"/>
      <c r="F255" s="75"/>
      <c r="G255" s="18"/>
    </row>
    <row r="256" spans="4:7" ht="12">
      <c r="D256" s="72"/>
      <c r="E256" s="74"/>
      <c r="F256" s="75"/>
      <c r="G256" s="18"/>
    </row>
    <row r="257" spans="4:7" ht="12">
      <c r="D257" s="72"/>
      <c r="E257" s="74"/>
      <c r="F257" s="75"/>
      <c r="G257" s="18"/>
    </row>
    <row r="258" spans="4:7" ht="12">
      <c r="D258" s="72"/>
      <c r="E258" s="74"/>
      <c r="F258" s="75"/>
      <c r="G258" s="18"/>
    </row>
    <row r="259" spans="4:7" ht="12">
      <c r="D259" s="72"/>
      <c r="E259" s="74"/>
      <c r="F259" s="75"/>
      <c r="G259" s="18"/>
    </row>
    <row r="260" spans="4:7" ht="12">
      <c r="D260" s="72"/>
      <c r="E260" s="74"/>
      <c r="F260" s="75"/>
      <c r="G260" s="18"/>
    </row>
    <row r="261" spans="4:7" ht="12">
      <c r="D261" s="72"/>
      <c r="E261" s="74"/>
      <c r="F261" s="75"/>
      <c r="G261" s="18"/>
    </row>
    <row r="262" spans="4:7" ht="12">
      <c r="D262" s="72"/>
      <c r="E262" s="74"/>
      <c r="F262" s="75"/>
      <c r="G262" s="18"/>
    </row>
    <row r="263" spans="4:7" ht="12">
      <c r="D263" s="72"/>
      <c r="E263" s="74"/>
      <c r="F263" s="75"/>
      <c r="G263" s="18"/>
    </row>
    <row r="264" spans="4:7" ht="12">
      <c r="D264" s="72"/>
      <c r="E264" s="74"/>
      <c r="F264" s="75"/>
      <c r="G264" s="18"/>
    </row>
    <row r="265" spans="4:7" ht="12">
      <c r="D265" s="72"/>
      <c r="E265" s="74"/>
      <c r="F265" s="75"/>
      <c r="G265" s="18"/>
    </row>
    <row r="266" spans="4:7" ht="12">
      <c r="D266" s="72"/>
      <c r="E266" s="74"/>
      <c r="F266" s="75"/>
      <c r="G266" s="18"/>
    </row>
    <row r="267" spans="4:7" ht="12">
      <c r="D267" s="72"/>
      <c r="E267" s="74"/>
      <c r="F267" s="75"/>
      <c r="G267" s="18"/>
    </row>
    <row r="268" spans="4:7" ht="12">
      <c r="D268" s="72"/>
      <c r="E268" s="74"/>
      <c r="F268" s="75"/>
      <c r="G268" s="18"/>
    </row>
    <row r="269" spans="4:7" ht="12">
      <c r="D269" s="72"/>
      <c r="E269" s="74"/>
      <c r="F269" s="75"/>
      <c r="G269" s="18"/>
    </row>
    <row r="270" spans="4:7" ht="12">
      <c r="D270" s="72"/>
      <c r="E270" s="74"/>
      <c r="F270" s="75"/>
      <c r="G270" s="18"/>
    </row>
    <row r="271" spans="4:7" ht="12">
      <c r="D271" s="72"/>
      <c r="E271" s="74"/>
      <c r="F271" s="75"/>
      <c r="G271" s="18"/>
    </row>
    <row r="272" spans="4:7" ht="12">
      <c r="D272" s="72"/>
      <c r="E272" s="74"/>
      <c r="F272" s="75"/>
      <c r="G272" s="18"/>
    </row>
  </sheetData>
  <sheetProtection password="C6D1" sheet="1" formatCells="0" formatColumns="0" formatRows="0"/>
  <mergeCells count="3">
    <mergeCell ref="A1:F1"/>
    <mergeCell ref="A2:F2"/>
    <mergeCell ref="A113:E113"/>
  </mergeCells>
  <dataValidations count="2">
    <dataValidation allowBlank="1" showInputMessage="1" showErrorMessage="1" imeMode="on" sqref="B4:B109"/>
    <dataValidation allowBlank="1" showInputMessage="1" showErrorMessage="1" imeMode="off" sqref="A4:A6 A94:A95 A97:A109 A69 A64:A65 A62 A29:A30 A21:A24 A12 A9 A82 A32:A33 A38:A50 A17 A52:A53 A71 A76:A77 A88:A90 A57:A60"/>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A21" sqref="A21"/>
    </sheetView>
  </sheetViews>
  <sheetFormatPr defaultColWidth="9.00390625" defaultRowHeight="14.25"/>
  <cols>
    <col min="1" max="1" width="7.625" style="72" customWidth="1"/>
    <col min="2" max="2" width="25.625" style="73" customWidth="1"/>
    <col min="3" max="3" width="5.625" style="72" customWidth="1"/>
    <col min="4" max="4" width="10.625" style="78" customWidth="1"/>
    <col min="5" max="5" width="10.625" style="79" customWidth="1"/>
    <col min="6" max="6" width="14.625" style="80" customWidth="1"/>
    <col min="7" max="7" width="1.875" style="67" customWidth="1"/>
    <col min="8" max="16384" width="9.00390625" style="28" customWidth="1"/>
  </cols>
  <sheetData>
    <row r="1" spans="1:6" ht="34.5" customHeight="1">
      <c r="A1" s="133" t="s">
        <v>69</v>
      </c>
      <c r="B1" s="133"/>
      <c r="C1" s="133"/>
      <c r="D1" s="133"/>
      <c r="E1" s="133"/>
      <c r="F1" s="133"/>
    </row>
    <row r="2" spans="1:6" s="22" customFormat="1" ht="22.5" customHeight="1">
      <c r="A2" s="134" t="s">
        <v>83</v>
      </c>
      <c r="B2" s="134"/>
      <c r="C2" s="134"/>
      <c r="D2" s="134"/>
      <c r="E2" s="134"/>
      <c r="F2" s="134"/>
    </row>
    <row r="3" spans="1:6" s="30" customFormat="1" ht="18" customHeight="1">
      <c r="A3" s="64" t="str">
        <f>'汇总表'!A3</f>
        <v>合同段编号：BTBRCSG-2</v>
      </c>
      <c r="B3" s="56"/>
      <c r="C3" s="15"/>
      <c r="D3" s="16"/>
      <c r="E3" s="29"/>
      <c r="F3" s="65" t="s">
        <v>71</v>
      </c>
    </row>
    <row r="4" spans="1:6" s="18" customFormat="1" ht="27" customHeight="1">
      <c r="A4" s="68" t="s">
        <v>72</v>
      </c>
      <c r="B4" s="69" t="s">
        <v>73</v>
      </c>
      <c r="C4" s="68" t="s">
        <v>74</v>
      </c>
      <c r="D4" s="68" t="s">
        <v>75</v>
      </c>
      <c r="E4" s="70" t="s">
        <v>76</v>
      </c>
      <c r="F4" s="19" t="s">
        <v>77</v>
      </c>
    </row>
    <row r="5" spans="1:6" s="22" customFormat="1" ht="27" customHeight="1">
      <c r="A5" s="89">
        <v>703</v>
      </c>
      <c r="B5" s="88" t="s">
        <v>497</v>
      </c>
      <c r="C5" s="89"/>
      <c r="D5" s="19"/>
      <c r="E5" s="20"/>
      <c r="F5" s="21">
        <f aca="true" t="shared" si="0" ref="F5:F24">IF(E5&gt;0,ROUND(D5*E5,0),"")</f>
      </c>
    </row>
    <row r="6" spans="1:6" s="22" customFormat="1" ht="27" customHeight="1">
      <c r="A6" s="89" t="s">
        <v>498</v>
      </c>
      <c r="B6" s="90" t="s">
        <v>499</v>
      </c>
      <c r="C6" s="89" t="s">
        <v>130</v>
      </c>
      <c r="D6" s="6">
        <v>55320</v>
      </c>
      <c r="E6" s="20"/>
      <c r="F6" s="21">
        <f t="shared" si="0"/>
      </c>
    </row>
    <row r="7" spans="1:6" s="22" customFormat="1" ht="27" customHeight="1">
      <c r="A7" s="24"/>
      <c r="B7" s="27"/>
      <c r="C7" s="6"/>
      <c r="D7" s="6"/>
      <c r="E7" s="20"/>
      <c r="F7" s="21">
        <f t="shared" si="0"/>
      </c>
    </row>
    <row r="8" spans="1:6" s="22" customFormat="1" ht="27" customHeight="1">
      <c r="A8" s="24"/>
      <c r="B8" s="27"/>
      <c r="C8" s="6"/>
      <c r="D8" s="6"/>
      <c r="E8" s="20"/>
      <c r="F8" s="21">
        <f t="shared" si="0"/>
      </c>
    </row>
    <row r="9" spans="1:6" s="22" customFormat="1" ht="27" customHeight="1">
      <c r="A9" s="24"/>
      <c r="B9" s="27"/>
      <c r="C9" s="6"/>
      <c r="D9" s="6"/>
      <c r="E9" s="20"/>
      <c r="F9" s="21">
        <f t="shared" si="0"/>
      </c>
    </row>
    <row r="10" spans="1:6" s="22" customFormat="1" ht="27" customHeight="1">
      <c r="A10" s="24"/>
      <c r="B10" s="27"/>
      <c r="C10" s="6"/>
      <c r="D10" s="6"/>
      <c r="E10" s="20"/>
      <c r="F10" s="21">
        <f t="shared" si="0"/>
      </c>
    </row>
    <row r="11" spans="1:6" s="22" customFormat="1" ht="27" customHeight="1">
      <c r="A11" s="6"/>
      <c r="B11" s="27"/>
      <c r="C11" s="6"/>
      <c r="D11" s="6"/>
      <c r="E11" s="20"/>
      <c r="F11" s="21">
        <f t="shared" si="0"/>
      </c>
    </row>
    <row r="12" spans="1:6" s="22" customFormat="1" ht="27" customHeight="1">
      <c r="A12" s="24"/>
      <c r="B12" s="27"/>
      <c r="C12" s="6"/>
      <c r="D12" s="6"/>
      <c r="E12" s="20"/>
      <c r="F12" s="21">
        <f t="shared" si="0"/>
      </c>
    </row>
    <row r="13" spans="1:6" s="22" customFormat="1" ht="27" customHeight="1">
      <c r="A13" s="24"/>
      <c r="B13" s="27"/>
      <c r="C13" s="6"/>
      <c r="D13" s="6"/>
      <c r="E13" s="20"/>
      <c r="F13" s="21">
        <f t="shared" si="0"/>
      </c>
    </row>
    <row r="14" spans="1:6" s="22" customFormat="1" ht="27" customHeight="1">
      <c r="A14" s="24"/>
      <c r="B14" s="27"/>
      <c r="C14" s="6"/>
      <c r="D14" s="6"/>
      <c r="E14" s="20"/>
      <c r="F14" s="21">
        <f t="shared" si="0"/>
      </c>
    </row>
    <row r="15" spans="1:6" s="22" customFormat="1" ht="27" customHeight="1">
      <c r="A15" s="24"/>
      <c r="B15" s="27"/>
      <c r="C15" s="6"/>
      <c r="D15" s="6"/>
      <c r="E15" s="20"/>
      <c r="F15" s="21">
        <f t="shared" si="0"/>
      </c>
    </row>
    <row r="16" spans="1:6" s="22" customFormat="1" ht="27" customHeight="1">
      <c r="A16" s="24"/>
      <c r="B16" s="27"/>
      <c r="C16" s="6"/>
      <c r="D16" s="6"/>
      <c r="E16" s="20"/>
      <c r="F16" s="21">
        <f t="shared" si="0"/>
      </c>
    </row>
    <row r="17" spans="1:6" s="22" customFormat="1" ht="27" customHeight="1">
      <c r="A17" s="24"/>
      <c r="B17" s="27"/>
      <c r="C17" s="6"/>
      <c r="D17" s="6"/>
      <c r="E17" s="20"/>
      <c r="F17" s="21">
        <f t="shared" si="0"/>
      </c>
    </row>
    <row r="18" spans="1:6" s="22" customFormat="1" ht="27" customHeight="1">
      <c r="A18" s="24"/>
      <c r="B18" s="27"/>
      <c r="C18" s="6"/>
      <c r="D18" s="6"/>
      <c r="E18" s="20"/>
      <c r="F18" s="21">
        <f t="shared" si="0"/>
      </c>
    </row>
    <row r="19" spans="1:6" s="22" customFormat="1" ht="27" customHeight="1">
      <c r="A19" s="6"/>
      <c r="B19" s="27"/>
      <c r="C19" s="23"/>
      <c r="D19" s="6"/>
      <c r="E19" s="20"/>
      <c r="F19" s="21">
        <f t="shared" si="0"/>
      </c>
    </row>
    <row r="20" spans="1:6" s="22" customFormat="1" ht="27" customHeight="1">
      <c r="A20" s="24"/>
      <c r="B20" s="27"/>
      <c r="C20" s="6"/>
      <c r="D20" s="6"/>
      <c r="E20" s="20"/>
      <c r="F20" s="21">
        <f t="shared" si="0"/>
      </c>
    </row>
    <row r="21" spans="1:6" s="22" customFormat="1" ht="27" customHeight="1">
      <c r="A21" s="24"/>
      <c r="B21" s="27"/>
      <c r="C21" s="6"/>
      <c r="D21" s="6"/>
      <c r="E21" s="20"/>
      <c r="F21" s="21">
        <f t="shared" si="0"/>
      </c>
    </row>
    <row r="22" spans="1:6" s="22" customFormat="1" ht="27" customHeight="1">
      <c r="A22" s="24"/>
      <c r="B22" s="27"/>
      <c r="C22" s="6"/>
      <c r="D22" s="6"/>
      <c r="E22" s="20"/>
      <c r="F22" s="21">
        <f t="shared" si="0"/>
      </c>
    </row>
    <row r="23" spans="1:6" s="22" customFormat="1" ht="27" customHeight="1">
      <c r="A23" s="6"/>
      <c r="B23" s="27"/>
      <c r="C23" s="6"/>
      <c r="D23" s="6"/>
      <c r="E23" s="20"/>
      <c r="F23" s="21">
        <f t="shared" si="0"/>
      </c>
    </row>
    <row r="24" spans="1:6" s="22" customFormat="1" ht="27" customHeight="1">
      <c r="A24" s="6"/>
      <c r="B24" s="71"/>
      <c r="C24" s="24"/>
      <c r="D24" s="6"/>
      <c r="E24" s="20"/>
      <c r="F24" s="21">
        <f t="shared" si="0"/>
      </c>
    </row>
    <row r="25" spans="1:7" ht="27" customHeight="1">
      <c r="A25" s="137" t="s">
        <v>84</v>
      </c>
      <c r="B25" s="138"/>
      <c r="C25" s="138"/>
      <c r="D25" s="138"/>
      <c r="E25" s="138"/>
      <c r="F25" s="14">
        <f>SUM(F5:F24)</f>
        <v>0</v>
      </c>
      <c r="G25" s="18"/>
    </row>
    <row r="26" spans="4:7" ht="12">
      <c r="D26" s="72"/>
      <c r="E26" s="74"/>
      <c r="F26" s="75"/>
      <c r="G26" s="18"/>
    </row>
    <row r="27" spans="4:7" ht="12">
      <c r="D27" s="72"/>
      <c r="E27" s="74"/>
      <c r="F27" s="75"/>
      <c r="G27" s="18"/>
    </row>
    <row r="28" spans="4:7" ht="12">
      <c r="D28" s="72"/>
      <c r="E28" s="74"/>
      <c r="F28" s="75"/>
      <c r="G28" s="18"/>
    </row>
    <row r="29" spans="1:7" ht="12">
      <c r="A29" s="76"/>
      <c r="B29" s="77"/>
      <c r="C29" s="76"/>
      <c r="D29" s="72"/>
      <c r="E29" s="74"/>
      <c r="F29" s="75"/>
      <c r="G29" s="18"/>
    </row>
    <row r="30" spans="4:7" ht="12">
      <c r="D30" s="72"/>
      <c r="E30" s="74"/>
      <c r="F30" s="75"/>
      <c r="G30" s="18"/>
    </row>
    <row r="31" spans="4:7" ht="12">
      <c r="D31" s="72"/>
      <c r="E31" s="74"/>
      <c r="F31" s="75"/>
      <c r="G31" s="18"/>
    </row>
    <row r="32" spans="4:7" ht="12">
      <c r="D32" s="72"/>
      <c r="E32" s="74"/>
      <c r="F32" s="75"/>
      <c r="G32" s="18"/>
    </row>
    <row r="33" spans="4:7" ht="12">
      <c r="D33" s="72"/>
      <c r="E33" s="74"/>
      <c r="F33" s="75"/>
      <c r="G33" s="18"/>
    </row>
    <row r="34" spans="4:7" ht="12">
      <c r="D34" s="72"/>
      <c r="E34" s="74"/>
      <c r="F34" s="75"/>
      <c r="G34" s="18"/>
    </row>
    <row r="35" spans="4:7" ht="12">
      <c r="D35" s="72"/>
      <c r="E35" s="74"/>
      <c r="F35" s="75"/>
      <c r="G35" s="18"/>
    </row>
    <row r="36" spans="4:7" ht="12">
      <c r="D36" s="72"/>
      <c r="E36" s="74"/>
      <c r="F36" s="75"/>
      <c r="G36" s="18"/>
    </row>
    <row r="37" spans="4:7" ht="12">
      <c r="D37" s="72"/>
      <c r="E37" s="74"/>
      <c r="F37" s="75"/>
      <c r="G37" s="18"/>
    </row>
    <row r="38" spans="4:7" ht="12">
      <c r="D38" s="72"/>
      <c r="E38" s="74"/>
      <c r="F38" s="75"/>
      <c r="G38" s="18"/>
    </row>
    <row r="39" spans="4:7" ht="12">
      <c r="D39" s="72"/>
      <c r="E39" s="74"/>
      <c r="F39" s="75"/>
      <c r="G39" s="18"/>
    </row>
    <row r="40" spans="4:7" ht="12">
      <c r="D40" s="72"/>
      <c r="E40" s="74"/>
      <c r="F40" s="75"/>
      <c r="G40" s="18"/>
    </row>
    <row r="41" spans="4:7" ht="12">
      <c r="D41" s="72"/>
      <c r="E41" s="74"/>
      <c r="F41" s="75"/>
      <c r="G41" s="18"/>
    </row>
    <row r="42" spans="4:7" ht="12">
      <c r="D42" s="72"/>
      <c r="E42" s="74"/>
      <c r="F42" s="75"/>
      <c r="G42" s="18"/>
    </row>
    <row r="43" spans="4:7" ht="12">
      <c r="D43" s="72"/>
      <c r="E43" s="74"/>
      <c r="F43" s="75"/>
      <c r="G43" s="18"/>
    </row>
    <row r="44" spans="4:7" ht="12">
      <c r="D44" s="72"/>
      <c r="E44" s="74"/>
      <c r="F44" s="75"/>
      <c r="G44" s="18"/>
    </row>
    <row r="45" spans="4:7" ht="12">
      <c r="D45" s="72"/>
      <c r="E45" s="74"/>
      <c r="F45" s="75"/>
      <c r="G45" s="18"/>
    </row>
    <row r="46" spans="4:7" ht="12">
      <c r="D46" s="72"/>
      <c r="E46" s="74"/>
      <c r="F46" s="75"/>
      <c r="G46" s="18"/>
    </row>
    <row r="47" spans="4:7" ht="12">
      <c r="D47" s="72"/>
      <c r="E47" s="74"/>
      <c r="F47" s="75"/>
      <c r="G47" s="18"/>
    </row>
    <row r="48" spans="4:7" ht="12">
      <c r="D48" s="72"/>
      <c r="E48" s="74"/>
      <c r="F48" s="75"/>
      <c r="G48" s="18"/>
    </row>
    <row r="49" spans="4:7" ht="12">
      <c r="D49" s="72"/>
      <c r="E49" s="74"/>
      <c r="F49" s="75"/>
      <c r="G49" s="18"/>
    </row>
    <row r="50" spans="4:7" ht="12">
      <c r="D50" s="72"/>
      <c r="E50" s="74"/>
      <c r="F50" s="75"/>
      <c r="G50" s="18"/>
    </row>
    <row r="51" spans="4:7" ht="12">
      <c r="D51" s="72"/>
      <c r="E51" s="74"/>
      <c r="F51" s="75"/>
      <c r="G51" s="18"/>
    </row>
    <row r="52" spans="4:7" ht="12">
      <c r="D52" s="72"/>
      <c r="E52" s="74"/>
      <c r="F52" s="75"/>
      <c r="G52" s="18"/>
    </row>
    <row r="53" spans="4:7" ht="12">
      <c r="D53" s="72"/>
      <c r="E53" s="74"/>
      <c r="F53" s="75"/>
      <c r="G53" s="18"/>
    </row>
    <row r="54" spans="4:7" ht="12">
      <c r="D54" s="72"/>
      <c r="E54" s="74"/>
      <c r="F54" s="75"/>
      <c r="G54" s="18"/>
    </row>
    <row r="55" spans="4:7" ht="12">
      <c r="D55" s="72"/>
      <c r="E55" s="74"/>
      <c r="F55" s="75"/>
      <c r="G55" s="18"/>
    </row>
    <row r="56" spans="4:7" ht="12">
      <c r="D56" s="72"/>
      <c r="E56" s="74"/>
      <c r="F56" s="75"/>
      <c r="G56" s="18"/>
    </row>
    <row r="57" spans="4:7" ht="12">
      <c r="D57" s="72"/>
      <c r="E57" s="74"/>
      <c r="F57" s="75"/>
      <c r="G57" s="18"/>
    </row>
    <row r="58" spans="4:7" ht="12">
      <c r="D58" s="72"/>
      <c r="E58" s="74"/>
      <c r="F58" s="75"/>
      <c r="G58" s="18"/>
    </row>
    <row r="59" spans="4:7" ht="12">
      <c r="D59" s="72"/>
      <c r="E59" s="74"/>
      <c r="F59" s="75"/>
      <c r="G59" s="18"/>
    </row>
    <row r="60" spans="4:7" ht="12">
      <c r="D60" s="72"/>
      <c r="E60" s="74"/>
      <c r="F60" s="75"/>
      <c r="G60" s="18"/>
    </row>
    <row r="61" spans="4:7" ht="12">
      <c r="D61" s="72"/>
      <c r="E61" s="74"/>
      <c r="F61" s="75"/>
      <c r="G61" s="18"/>
    </row>
    <row r="62" spans="4:7" ht="12">
      <c r="D62" s="72"/>
      <c r="E62" s="74"/>
      <c r="F62" s="75"/>
      <c r="G62" s="18"/>
    </row>
    <row r="63" spans="4:7" ht="12">
      <c r="D63" s="72"/>
      <c r="E63" s="74"/>
      <c r="F63" s="75"/>
      <c r="G63" s="18"/>
    </row>
    <row r="64" spans="4:7" ht="12">
      <c r="D64" s="72"/>
      <c r="E64" s="74"/>
      <c r="F64" s="75"/>
      <c r="G64" s="18"/>
    </row>
    <row r="65" spans="4:7" ht="12">
      <c r="D65" s="72"/>
      <c r="E65" s="74"/>
      <c r="F65" s="75"/>
      <c r="G65" s="18"/>
    </row>
    <row r="66" spans="4:7" ht="12">
      <c r="D66" s="72"/>
      <c r="E66" s="74"/>
      <c r="F66" s="75"/>
      <c r="G66" s="18"/>
    </row>
    <row r="67" spans="4:7" ht="12">
      <c r="D67" s="72"/>
      <c r="E67" s="74"/>
      <c r="F67" s="75"/>
      <c r="G67" s="18"/>
    </row>
    <row r="68" spans="4:7" ht="12">
      <c r="D68" s="72"/>
      <c r="E68" s="74"/>
      <c r="F68" s="75"/>
      <c r="G68" s="18"/>
    </row>
    <row r="69" spans="4:7" ht="12">
      <c r="D69" s="72"/>
      <c r="E69" s="74"/>
      <c r="F69" s="75"/>
      <c r="G69" s="18"/>
    </row>
    <row r="70" spans="4:7" ht="12">
      <c r="D70" s="72"/>
      <c r="E70" s="74"/>
      <c r="F70" s="75"/>
      <c r="G70" s="18"/>
    </row>
    <row r="71" spans="4:7" ht="12">
      <c r="D71" s="72"/>
      <c r="E71" s="74"/>
      <c r="F71" s="75"/>
      <c r="G71" s="18"/>
    </row>
    <row r="72" spans="4:7" ht="12">
      <c r="D72" s="72"/>
      <c r="E72" s="74"/>
      <c r="F72" s="75"/>
      <c r="G72" s="18"/>
    </row>
    <row r="73" spans="4:7" ht="12">
      <c r="D73" s="72"/>
      <c r="E73" s="74"/>
      <c r="F73" s="75"/>
      <c r="G73" s="18"/>
    </row>
    <row r="74" spans="4:7" ht="12">
      <c r="D74" s="72"/>
      <c r="E74" s="74"/>
      <c r="F74" s="75"/>
      <c r="G74" s="18"/>
    </row>
    <row r="75" spans="4:7" ht="12">
      <c r="D75" s="72"/>
      <c r="E75" s="74"/>
      <c r="F75" s="75"/>
      <c r="G75" s="18"/>
    </row>
    <row r="76" spans="4:7" ht="12">
      <c r="D76" s="72"/>
      <c r="E76" s="74"/>
      <c r="F76" s="75"/>
      <c r="G76" s="18"/>
    </row>
    <row r="77" spans="4:7" ht="12">
      <c r="D77" s="72"/>
      <c r="E77" s="74"/>
      <c r="F77" s="75"/>
      <c r="G77" s="18"/>
    </row>
    <row r="78" spans="4:7" ht="12">
      <c r="D78" s="72"/>
      <c r="E78" s="74"/>
      <c r="F78" s="75"/>
      <c r="G78" s="18"/>
    </row>
    <row r="79" spans="4:7" ht="12">
      <c r="D79" s="72"/>
      <c r="E79" s="74"/>
      <c r="F79" s="75"/>
      <c r="G79" s="18"/>
    </row>
    <row r="80" spans="4:7" ht="12">
      <c r="D80" s="72"/>
      <c r="E80" s="74"/>
      <c r="F80" s="75"/>
      <c r="G80" s="18"/>
    </row>
    <row r="81" spans="4:7" ht="12">
      <c r="D81" s="72"/>
      <c r="E81" s="74"/>
      <c r="F81" s="75"/>
      <c r="G81" s="18"/>
    </row>
    <row r="82" spans="4:7" ht="12">
      <c r="D82" s="72"/>
      <c r="E82" s="74"/>
      <c r="F82" s="75"/>
      <c r="G82" s="18"/>
    </row>
    <row r="83" spans="4:7" ht="12">
      <c r="D83" s="72"/>
      <c r="E83" s="74"/>
      <c r="F83" s="75"/>
      <c r="G83" s="18"/>
    </row>
    <row r="84" spans="4:7" ht="12">
      <c r="D84" s="72"/>
      <c r="E84" s="74"/>
      <c r="F84" s="75"/>
      <c r="G84" s="18"/>
    </row>
    <row r="85" spans="4:7" ht="12">
      <c r="D85" s="72"/>
      <c r="E85" s="74"/>
      <c r="F85" s="75"/>
      <c r="G85" s="18"/>
    </row>
    <row r="86" spans="4:7" ht="12">
      <c r="D86" s="72"/>
      <c r="E86" s="74"/>
      <c r="F86" s="75"/>
      <c r="G86" s="18"/>
    </row>
    <row r="87" spans="4:7" ht="12">
      <c r="D87" s="72"/>
      <c r="E87" s="74"/>
      <c r="F87" s="75"/>
      <c r="G87" s="18"/>
    </row>
    <row r="88" spans="4:7" ht="12">
      <c r="D88" s="72"/>
      <c r="E88" s="74"/>
      <c r="F88" s="75"/>
      <c r="G88" s="18"/>
    </row>
    <row r="89" spans="4:7" ht="12">
      <c r="D89" s="72"/>
      <c r="E89" s="74"/>
      <c r="F89" s="75"/>
      <c r="G89" s="18"/>
    </row>
    <row r="90" spans="4:7" ht="12">
      <c r="D90" s="72"/>
      <c r="E90" s="74"/>
      <c r="F90" s="75"/>
      <c r="G90" s="18"/>
    </row>
    <row r="91" spans="4:7" ht="12">
      <c r="D91" s="72"/>
      <c r="E91" s="74"/>
      <c r="F91" s="75"/>
      <c r="G91" s="18"/>
    </row>
    <row r="92" spans="4:7" ht="12">
      <c r="D92" s="72"/>
      <c r="E92" s="74"/>
      <c r="F92" s="75"/>
      <c r="G92" s="18"/>
    </row>
    <row r="93" spans="4:7" ht="12">
      <c r="D93" s="72"/>
      <c r="E93" s="74"/>
      <c r="F93" s="75"/>
      <c r="G93" s="18"/>
    </row>
    <row r="94" spans="4:7" ht="12">
      <c r="D94" s="72"/>
      <c r="E94" s="74"/>
      <c r="F94" s="75"/>
      <c r="G94" s="18"/>
    </row>
    <row r="95" spans="4:7" ht="12">
      <c r="D95" s="72"/>
      <c r="E95" s="74"/>
      <c r="F95" s="75"/>
      <c r="G95" s="18"/>
    </row>
    <row r="96" spans="4:7" ht="12">
      <c r="D96" s="72"/>
      <c r="E96" s="74"/>
      <c r="F96" s="75"/>
      <c r="G96" s="18"/>
    </row>
    <row r="97" spans="4:7" ht="12">
      <c r="D97" s="72"/>
      <c r="E97" s="74"/>
      <c r="F97" s="75"/>
      <c r="G97" s="18"/>
    </row>
    <row r="98" spans="4:7" ht="12">
      <c r="D98" s="72"/>
      <c r="E98" s="74"/>
      <c r="F98" s="75"/>
      <c r="G98" s="18"/>
    </row>
    <row r="99" spans="4:7" ht="12">
      <c r="D99" s="72"/>
      <c r="E99" s="74"/>
      <c r="F99" s="75"/>
      <c r="G99" s="18"/>
    </row>
    <row r="100" spans="4:7" ht="12">
      <c r="D100" s="72"/>
      <c r="E100" s="74"/>
      <c r="F100" s="75"/>
      <c r="G100" s="18"/>
    </row>
    <row r="101" spans="4:7" ht="12">
      <c r="D101" s="72"/>
      <c r="E101" s="74"/>
      <c r="F101" s="75"/>
      <c r="G101" s="18"/>
    </row>
    <row r="102" spans="4:7" ht="12">
      <c r="D102" s="72"/>
      <c r="E102" s="74"/>
      <c r="F102" s="75"/>
      <c r="G102" s="18"/>
    </row>
    <row r="103" spans="4:7" ht="12">
      <c r="D103" s="72"/>
      <c r="E103" s="74"/>
      <c r="F103" s="75"/>
      <c r="G103" s="18"/>
    </row>
    <row r="104" spans="4:7" ht="12">
      <c r="D104" s="72"/>
      <c r="E104" s="74"/>
      <c r="F104" s="75"/>
      <c r="G104" s="18"/>
    </row>
    <row r="105" spans="4:7" ht="12">
      <c r="D105" s="72"/>
      <c r="E105" s="74"/>
      <c r="F105" s="75"/>
      <c r="G105" s="18"/>
    </row>
    <row r="106" spans="4:7" ht="12">
      <c r="D106" s="72"/>
      <c r="E106" s="74"/>
      <c r="F106" s="75"/>
      <c r="G106" s="18"/>
    </row>
    <row r="107" spans="4:7" ht="12">
      <c r="D107" s="72"/>
      <c r="E107" s="74"/>
      <c r="F107" s="75"/>
      <c r="G107" s="18"/>
    </row>
    <row r="108" spans="4:7" ht="12">
      <c r="D108" s="72"/>
      <c r="E108" s="74"/>
      <c r="F108" s="75"/>
      <c r="G108" s="18"/>
    </row>
    <row r="109" spans="4:7" ht="12">
      <c r="D109" s="72"/>
      <c r="E109" s="74"/>
      <c r="F109" s="75"/>
      <c r="G109" s="18"/>
    </row>
    <row r="110" spans="4:7" ht="12">
      <c r="D110" s="72"/>
      <c r="E110" s="74"/>
      <c r="F110" s="75"/>
      <c r="G110" s="18"/>
    </row>
    <row r="111" spans="4:7" ht="12">
      <c r="D111" s="72"/>
      <c r="E111" s="74"/>
      <c r="F111" s="75"/>
      <c r="G111" s="18"/>
    </row>
    <row r="112" spans="4:7" ht="12">
      <c r="D112" s="72"/>
      <c r="E112" s="74"/>
      <c r="F112" s="75"/>
      <c r="G112" s="18"/>
    </row>
    <row r="113" spans="4:7" ht="12">
      <c r="D113" s="72"/>
      <c r="E113" s="74"/>
      <c r="F113" s="75"/>
      <c r="G113" s="18"/>
    </row>
    <row r="114" spans="4:7" ht="12">
      <c r="D114" s="72"/>
      <c r="E114" s="74"/>
      <c r="F114" s="75"/>
      <c r="G114" s="18"/>
    </row>
    <row r="115" spans="4:7" ht="12">
      <c r="D115" s="72"/>
      <c r="E115" s="74"/>
      <c r="F115" s="75"/>
      <c r="G115" s="18"/>
    </row>
    <row r="116" spans="4:7" ht="12">
      <c r="D116" s="72"/>
      <c r="E116" s="74"/>
      <c r="F116" s="75"/>
      <c r="G116" s="18"/>
    </row>
    <row r="117" spans="4:7" ht="12">
      <c r="D117" s="72"/>
      <c r="E117" s="74"/>
      <c r="F117" s="75"/>
      <c r="G117" s="18"/>
    </row>
    <row r="118" spans="4:7" ht="12">
      <c r="D118" s="72"/>
      <c r="E118" s="74"/>
      <c r="F118" s="75"/>
      <c r="G118" s="18"/>
    </row>
    <row r="119" spans="4:7" ht="12">
      <c r="D119" s="72"/>
      <c r="E119" s="74"/>
      <c r="F119" s="75"/>
      <c r="G119" s="18"/>
    </row>
    <row r="120" spans="4:7" ht="12">
      <c r="D120" s="72"/>
      <c r="E120" s="74"/>
      <c r="F120" s="75"/>
      <c r="G120" s="18"/>
    </row>
    <row r="121" spans="4:7" ht="12">
      <c r="D121" s="72"/>
      <c r="E121" s="74"/>
      <c r="F121" s="75"/>
      <c r="G121" s="18"/>
    </row>
    <row r="122" spans="4:7" ht="12">
      <c r="D122" s="72"/>
      <c r="E122" s="74"/>
      <c r="F122" s="75"/>
      <c r="G122" s="18"/>
    </row>
    <row r="123" spans="4:7" ht="12">
      <c r="D123" s="72"/>
      <c r="E123" s="74"/>
      <c r="F123" s="75"/>
      <c r="G123" s="18"/>
    </row>
    <row r="124" spans="4:7" ht="12">
      <c r="D124" s="72"/>
      <c r="E124" s="74"/>
      <c r="F124" s="75"/>
      <c r="G124" s="18"/>
    </row>
    <row r="125" spans="4:7" ht="12">
      <c r="D125" s="72"/>
      <c r="E125" s="74"/>
      <c r="F125" s="75"/>
      <c r="G125" s="18"/>
    </row>
    <row r="126" spans="4:7" ht="12">
      <c r="D126" s="72"/>
      <c r="E126" s="74"/>
      <c r="F126" s="75"/>
      <c r="G126" s="18"/>
    </row>
    <row r="127" spans="4:7" ht="12">
      <c r="D127" s="72"/>
      <c r="E127" s="74"/>
      <c r="F127" s="75"/>
      <c r="G127" s="18"/>
    </row>
    <row r="128" spans="4:7" ht="12">
      <c r="D128" s="72"/>
      <c r="E128" s="74"/>
      <c r="F128" s="75"/>
      <c r="G128" s="18"/>
    </row>
    <row r="129" spans="4:7" ht="12">
      <c r="D129" s="72"/>
      <c r="E129" s="74"/>
      <c r="F129" s="75"/>
      <c r="G129" s="18"/>
    </row>
    <row r="130" spans="4:7" ht="12">
      <c r="D130" s="72"/>
      <c r="E130" s="74"/>
      <c r="F130" s="75"/>
      <c r="G130" s="18"/>
    </row>
    <row r="131" spans="4:7" ht="12">
      <c r="D131" s="72"/>
      <c r="E131" s="74"/>
      <c r="F131" s="75"/>
      <c r="G131" s="18"/>
    </row>
    <row r="132" spans="4:7" ht="12">
      <c r="D132" s="72"/>
      <c r="E132" s="74"/>
      <c r="F132" s="75"/>
      <c r="G132" s="18"/>
    </row>
    <row r="133" spans="4:7" ht="12">
      <c r="D133" s="72"/>
      <c r="E133" s="74"/>
      <c r="F133" s="75"/>
      <c r="G133" s="18"/>
    </row>
    <row r="134" spans="4:7" ht="12">
      <c r="D134" s="72"/>
      <c r="E134" s="74"/>
      <c r="F134" s="75"/>
      <c r="G134" s="18"/>
    </row>
    <row r="135" spans="4:7" ht="12">
      <c r="D135" s="72"/>
      <c r="E135" s="74"/>
      <c r="F135" s="75"/>
      <c r="G135" s="18"/>
    </row>
    <row r="136" spans="4:7" ht="12">
      <c r="D136" s="72"/>
      <c r="E136" s="74"/>
      <c r="F136" s="75"/>
      <c r="G136" s="18"/>
    </row>
    <row r="137" spans="4:7" ht="12">
      <c r="D137" s="72"/>
      <c r="E137" s="74"/>
      <c r="F137" s="75"/>
      <c r="G137" s="18"/>
    </row>
    <row r="138" spans="4:7" ht="12">
      <c r="D138" s="72"/>
      <c r="E138" s="74"/>
      <c r="F138" s="75"/>
      <c r="G138" s="18"/>
    </row>
    <row r="139" spans="4:7" ht="12">
      <c r="D139" s="72"/>
      <c r="E139" s="74"/>
      <c r="F139" s="75"/>
      <c r="G139" s="18"/>
    </row>
    <row r="140" spans="4:7" ht="12">
      <c r="D140" s="72"/>
      <c r="E140" s="74"/>
      <c r="F140" s="75"/>
      <c r="G140" s="18"/>
    </row>
    <row r="141" spans="4:7" ht="12">
      <c r="D141" s="72"/>
      <c r="E141" s="74"/>
      <c r="F141" s="75"/>
      <c r="G141" s="18"/>
    </row>
    <row r="142" spans="4:7" ht="12">
      <c r="D142" s="72"/>
      <c r="E142" s="74"/>
      <c r="F142" s="75"/>
      <c r="G142" s="18"/>
    </row>
    <row r="143" spans="4:7" ht="12">
      <c r="D143" s="72"/>
      <c r="E143" s="74"/>
      <c r="F143" s="75"/>
      <c r="G143" s="18"/>
    </row>
    <row r="144" spans="4:7" ht="12">
      <c r="D144" s="72"/>
      <c r="E144" s="74"/>
      <c r="F144" s="75"/>
      <c r="G144" s="18"/>
    </row>
    <row r="145" spans="4:7" ht="12">
      <c r="D145" s="72"/>
      <c r="E145" s="74"/>
      <c r="F145" s="75"/>
      <c r="G145" s="18"/>
    </row>
    <row r="146" spans="4:7" ht="12">
      <c r="D146" s="72"/>
      <c r="E146" s="74"/>
      <c r="F146" s="75"/>
      <c r="G146" s="18"/>
    </row>
    <row r="147" spans="4:7" ht="12">
      <c r="D147" s="72"/>
      <c r="E147" s="74"/>
      <c r="F147" s="75"/>
      <c r="G147" s="18"/>
    </row>
    <row r="148" spans="4:7" ht="12">
      <c r="D148" s="72"/>
      <c r="E148" s="74"/>
      <c r="F148" s="75"/>
      <c r="G148" s="18"/>
    </row>
    <row r="149" spans="4:7" ht="12">
      <c r="D149" s="72"/>
      <c r="E149" s="74"/>
      <c r="F149" s="75"/>
      <c r="G149" s="18"/>
    </row>
    <row r="150" spans="4:7" ht="12">
      <c r="D150" s="72"/>
      <c r="E150" s="74"/>
      <c r="F150" s="75"/>
      <c r="G150" s="18"/>
    </row>
    <row r="151" spans="4:7" ht="12">
      <c r="D151" s="72"/>
      <c r="E151" s="74"/>
      <c r="F151" s="75"/>
      <c r="G151" s="18"/>
    </row>
    <row r="152" spans="4:7" ht="12">
      <c r="D152" s="72"/>
      <c r="E152" s="74"/>
      <c r="F152" s="75"/>
      <c r="G152" s="18"/>
    </row>
    <row r="153" spans="4:7" ht="12">
      <c r="D153" s="72"/>
      <c r="E153" s="74"/>
      <c r="F153" s="75"/>
      <c r="G153" s="18"/>
    </row>
    <row r="154" spans="4:7" ht="12">
      <c r="D154" s="72"/>
      <c r="E154" s="74"/>
      <c r="F154" s="75"/>
      <c r="G154" s="18"/>
    </row>
    <row r="155" spans="4:7" ht="12">
      <c r="D155" s="72"/>
      <c r="E155" s="74"/>
      <c r="F155" s="75"/>
      <c r="G155" s="18"/>
    </row>
    <row r="156" spans="4:7" ht="12">
      <c r="D156" s="72"/>
      <c r="E156" s="74"/>
      <c r="F156" s="75"/>
      <c r="G156" s="18"/>
    </row>
    <row r="157" spans="4:7" ht="12">
      <c r="D157" s="72"/>
      <c r="E157" s="74"/>
      <c r="F157" s="75"/>
      <c r="G157" s="18"/>
    </row>
    <row r="158" spans="4:7" ht="12">
      <c r="D158" s="72"/>
      <c r="E158" s="74"/>
      <c r="F158" s="75"/>
      <c r="G158" s="18"/>
    </row>
    <row r="159" spans="4:7" ht="12">
      <c r="D159" s="72"/>
      <c r="E159" s="74"/>
      <c r="F159" s="75"/>
      <c r="G159" s="18"/>
    </row>
    <row r="160" spans="4:7" ht="12">
      <c r="D160" s="72"/>
      <c r="E160" s="74"/>
      <c r="F160" s="75"/>
      <c r="G160" s="18"/>
    </row>
    <row r="161" spans="4:7" ht="12">
      <c r="D161" s="72"/>
      <c r="E161" s="74"/>
      <c r="F161" s="75"/>
      <c r="G161" s="18"/>
    </row>
    <row r="162" spans="4:7" ht="12">
      <c r="D162" s="72"/>
      <c r="E162" s="74"/>
      <c r="F162" s="75"/>
      <c r="G162" s="18"/>
    </row>
    <row r="163" spans="4:7" ht="12">
      <c r="D163" s="72"/>
      <c r="E163" s="74"/>
      <c r="F163" s="75"/>
      <c r="G163" s="18"/>
    </row>
    <row r="164" spans="4:7" ht="12">
      <c r="D164" s="72"/>
      <c r="E164" s="74"/>
      <c r="F164" s="75"/>
      <c r="G164" s="18"/>
    </row>
    <row r="165" spans="4:7" ht="12">
      <c r="D165" s="72"/>
      <c r="E165" s="74"/>
      <c r="F165" s="75"/>
      <c r="G165" s="18"/>
    </row>
    <row r="166" spans="4:7" ht="12">
      <c r="D166" s="72"/>
      <c r="E166" s="74"/>
      <c r="F166" s="75"/>
      <c r="G166" s="18"/>
    </row>
    <row r="167" spans="4:7" ht="12">
      <c r="D167" s="72"/>
      <c r="E167" s="74"/>
      <c r="F167" s="75"/>
      <c r="G167" s="18"/>
    </row>
    <row r="168" spans="4:7" ht="12">
      <c r="D168" s="72"/>
      <c r="E168" s="74"/>
      <c r="F168" s="75"/>
      <c r="G168" s="18"/>
    </row>
    <row r="169" spans="4:7" ht="12">
      <c r="D169" s="72"/>
      <c r="E169" s="74"/>
      <c r="F169" s="75"/>
      <c r="G169" s="18"/>
    </row>
    <row r="170" spans="4:7" ht="12">
      <c r="D170" s="72"/>
      <c r="E170" s="74"/>
      <c r="F170" s="75"/>
      <c r="G170" s="18"/>
    </row>
    <row r="171" spans="4:7" ht="12">
      <c r="D171" s="72"/>
      <c r="E171" s="74"/>
      <c r="F171" s="75"/>
      <c r="G171" s="18"/>
    </row>
    <row r="172" spans="4:7" ht="12">
      <c r="D172" s="72"/>
      <c r="E172" s="74"/>
      <c r="F172" s="75"/>
      <c r="G172" s="18"/>
    </row>
    <row r="173" spans="4:7" ht="12">
      <c r="D173" s="72"/>
      <c r="E173" s="74"/>
      <c r="F173" s="75"/>
      <c r="G173" s="18"/>
    </row>
    <row r="174" spans="4:7" ht="12">
      <c r="D174" s="72"/>
      <c r="E174" s="74"/>
      <c r="F174" s="75"/>
      <c r="G174" s="18"/>
    </row>
    <row r="175" spans="4:7" ht="12">
      <c r="D175" s="72"/>
      <c r="E175" s="74"/>
      <c r="F175" s="75"/>
      <c r="G175" s="18"/>
    </row>
    <row r="176" spans="4:7" ht="12">
      <c r="D176" s="72"/>
      <c r="E176" s="74"/>
      <c r="F176" s="75"/>
      <c r="G176" s="18"/>
    </row>
    <row r="177" spans="4:7" ht="12">
      <c r="D177" s="72"/>
      <c r="E177" s="74"/>
      <c r="F177" s="75"/>
      <c r="G177" s="18"/>
    </row>
    <row r="178" spans="4:7" ht="12">
      <c r="D178" s="72"/>
      <c r="E178" s="74"/>
      <c r="F178" s="75"/>
      <c r="G178" s="18"/>
    </row>
    <row r="179" spans="4:7" ht="12">
      <c r="D179" s="72"/>
      <c r="E179" s="74"/>
      <c r="F179" s="75"/>
      <c r="G179" s="18"/>
    </row>
    <row r="180" spans="4:7" ht="12">
      <c r="D180" s="72"/>
      <c r="E180" s="74"/>
      <c r="F180" s="75"/>
      <c r="G180" s="18"/>
    </row>
    <row r="181" spans="4:7" ht="12">
      <c r="D181" s="72"/>
      <c r="E181" s="74"/>
      <c r="F181" s="75"/>
      <c r="G181" s="18"/>
    </row>
    <row r="182" spans="4:7" ht="12">
      <c r="D182" s="72"/>
      <c r="E182" s="74"/>
      <c r="F182" s="75"/>
      <c r="G182" s="18"/>
    </row>
    <row r="183" spans="4:7" ht="12">
      <c r="D183" s="72"/>
      <c r="E183" s="74"/>
      <c r="F183" s="75"/>
      <c r="G183" s="18"/>
    </row>
    <row r="184" spans="4:7" ht="12">
      <c r="D184" s="72"/>
      <c r="E184" s="74"/>
      <c r="F184" s="75"/>
      <c r="G184" s="18"/>
    </row>
  </sheetData>
  <sheetProtection password="C6D1" sheet="1" formatCells="0" formatColumns="0" formatRows="0"/>
  <mergeCells count="3">
    <mergeCell ref="A1:F1"/>
    <mergeCell ref="A2:F2"/>
    <mergeCell ref="A25:E25"/>
  </mergeCells>
  <dataValidations count="2">
    <dataValidation allowBlank="1" showInputMessage="1" showErrorMessage="1" imeMode="off" sqref="A7:A10 A20:A22 A12:A18 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412"/>
  <sheetViews>
    <sheetView showGridLines="0" showZeros="0" view="pageBreakPreview" zoomScaleSheetLayoutView="100" zoomScalePageLayoutView="0" workbookViewId="0" topLeftCell="A1">
      <pane ySplit="4" topLeftCell="A245" activePane="bottomLeft" state="frozen"/>
      <selection pane="topLeft" activeCell="A21" sqref="A21"/>
      <selection pane="bottomLeft" activeCell="A21" sqref="A21"/>
    </sheetView>
  </sheetViews>
  <sheetFormatPr defaultColWidth="9.00390625" defaultRowHeight="14.25"/>
  <cols>
    <col min="1" max="1" width="7.625" style="72" customWidth="1"/>
    <col min="2" max="2" width="21.50390625" style="73" customWidth="1"/>
    <col min="3" max="3" width="5.625" style="72" customWidth="1"/>
    <col min="4" max="4" width="6.25390625" style="78" customWidth="1"/>
    <col min="5" max="5" width="7.875" style="79" customWidth="1"/>
    <col min="6" max="6" width="11.00390625" style="80" customWidth="1"/>
    <col min="7" max="7" width="14.625" style="28" customWidth="1"/>
    <col min="8" max="16384" width="9.00390625" style="28" customWidth="1"/>
  </cols>
  <sheetData>
    <row r="1" spans="1:7" ht="34.5" customHeight="1">
      <c r="A1" s="133" t="s">
        <v>38</v>
      </c>
      <c r="B1" s="133"/>
      <c r="C1" s="133"/>
      <c r="D1" s="133"/>
      <c r="E1" s="133"/>
      <c r="F1" s="133"/>
      <c r="G1" s="133"/>
    </row>
    <row r="2" spans="1:7" s="22" customFormat="1" ht="22.5" customHeight="1">
      <c r="A2" s="134" t="s">
        <v>114</v>
      </c>
      <c r="B2" s="134"/>
      <c r="C2" s="134"/>
      <c r="D2" s="134"/>
      <c r="E2" s="134"/>
      <c r="F2" s="134"/>
      <c r="G2" s="134"/>
    </row>
    <row r="3" spans="1:7" s="30" customFormat="1" ht="18" customHeight="1">
      <c r="A3" s="64" t="str">
        <f>'汇总表'!A3</f>
        <v>合同段编号：BTBRCSG-2</v>
      </c>
      <c r="B3" s="56"/>
      <c r="C3" s="15"/>
      <c r="D3" s="16"/>
      <c r="E3" s="29"/>
      <c r="F3" s="65"/>
      <c r="G3" s="112" t="s">
        <v>835</v>
      </c>
    </row>
    <row r="4" spans="1:7" s="18" customFormat="1" ht="27" customHeight="1">
      <c r="A4" s="68" t="s">
        <v>72</v>
      </c>
      <c r="B4" s="69" t="s">
        <v>73</v>
      </c>
      <c r="C4" s="68" t="s">
        <v>43</v>
      </c>
      <c r="D4" s="68" t="s">
        <v>75</v>
      </c>
      <c r="E4" s="70" t="s">
        <v>45</v>
      </c>
      <c r="F4" s="19" t="s">
        <v>46</v>
      </c>
      <c r="G4" s="19" t="s">
        <v>834</v>
      </c>
    </row>
    <row r="5" spans="1:7" s="22" customFormat="1" ht="27" customHeight="1">
      <c r="A5" s="6" t="s">
        <v>754</v>
      </c>
      <c r="B5" s="106" t="s">
        <v>755</v>
      </c>
      <c r="C5" s="6"/>
      <c r="D5" s="19"/>
      <c r="E5" s="20"/>
      <c r="F5" s="21">
        <f aca="true" t="shared" si="0" ref="F5:F243">IF(E5&gt;0,ROUND(D5*E5,0),"")</f>
      </c>
      <c r="G5" s="111"/>
    </row>
    <row r="6" spans="1:7" s="22" customFormat="1" ht="27" customHeight="1">
      <c r="A6" s="6" t="s">
        <v>756</v>
      </c>
      <c r="B6" s="107" t="s">
        <v>831</v>
      </c>
      <c r="C6" s="6" t="s">
        <v>536</v>
      </c>
      <c r="D6" s="6">
        <v>1</v>
      </c>
      <c r="E6" s="20"/>
      <c r="F6" s="21">
        <f t="shared" si="0"/>
      </c>
      <c r="G6" s="111"/>
    </row>
    <row r="7" spans="1:7" s="22" customFormat="1" ht="27" customHeight="1">
      <c r="A7" s="24" t="s">
        <v>757</v>
      </c>
      <c r="B7" s="25" t="s">
        <v>519</v>
      </c>
      <c r="C7" s="6" t="s">
        <v>536</v>
      </c>
      <c r="D7" s="6">
        <v>1</v>
      </c>
      <c r="E7" s="20"/>
      <c r="F7" s="21">
        <f t="shared" si="0"/>
      </c>
      <c r="G7" s="111"/>
    </row>
    <row r="8" spans="1:7" s="22" customFormat="1" ht="27" customHeight="1">
      <c r="A8" s="24" t="s">
        <v>758</v>
      </c>
      <c r="B8" s="25" t="s">
        <v>759</v>
      </c>
      <c r="C8" s="6" t="s">
        <v>0</v>
      </c>
      <c r="D8" s="6">
        <v>1</v>
      </c>
      <c r="E8" s="92"/>
      <c r="F8" s="21">
        <v>100000</v>
      </c>
      <c r="G8" s="111"/>
    </row>
    <row r="9" spans="1:7" s="22" customFormat="1" ht="27" customHeight="1">
      <c r="A9" s="24" t="s">
        <v>760</v>
      </c>
      <c r="B9" s="25" t="s">
        <v>520</v>
      </c>
      <c r="C9" s="6" t="s">
        <v>0</v>
      </c>
      <c r="D9" s="6">
        <v>1</v>
      </c>
      <c r="E9" s="92"/>
      <c r="F9" s="21">
        <v>100000</v>
      </c>
      <c r="G9" s="111"/>
    </row>
    <row r="10" spans="1:7" s="22" customFormat="1" ht="27" customHeight="1">
      <c r="A10" s="24" t="s">
        <v>761</v>
      </c>
      <c r="B10" s="25" t="s">
        <v>521</v>
      </c>
      <c r="C10" s="6" t="s">
        <v>536</v>
      </c>
      <c r="D10" s="6">
        <v>1</v>
      </c>
      <c r="E10" s="20"/>
      <c r="F10" s="21">
        <f t="shared" si="0"/>
      </c>
      <c r="G10" s="111"/>
    </row>
    <row r="11" spans="1:7" s="22" customFormat="1" ht="27" customHeight="1">
      <c r="A11" s="24" t="s">
        <v>762</v>
      </c>
      <c r="B11" s="107" t="s">
        <v>832</v>
      </c>
      <c r="C11" s="6"/>
      <c r="D11" s="6"/>
      <c r="E11" s="20"/>
      <c r="F11" s="21">
        <f t="shared" si="0"/>
      </c>
      <c r="G11" s="111"/>
    </row>
    <row r="12" spans="1:7" s="22" customFormat="1" ht="27" customHeight="1">
      <c r="A12" s="24" t="s">
        <v>763</v>
      </c>
      <c r="B12" s="27" t="s">
        <v>764</v>
      </c>
      <c r="C12" s="6"/>
      <c r="D12" s="6"/>
      <c r="E12" s="20"/>
      <c r="F12" s="21">
        <f t="shared" si="0"/>
      </c>
      <c r="G12" s="111"/>
    </row>
    <row r="13" spans="1:7" s="22" customFormat="1" ht="27" customHeight="1">
      <c r="A13" s="24">
        <v>-1</v>
      </c>
      <c r="B13" s="27" t="s">
        <v>765</v>
      </c>
      <c r="C13" s="6"/>
      <c r="D13" s="24"/>
      <c r="E13" s="20"/>
      <c r="F13" s="21">
        <f t="shared" si="0"/>
      </c>
      <c r="G13" s="113"/>
    </row>
    <row r="14" spans="1:7" s="22" customFormat="1" ht="27" customHeight="1">
      <c r="A14" s="108">
        <v>-1</v>
      </c>
      <c r="B14" s="27" t="s">
        <v>522</v>
      </c>
      <c r="C14" s="6" t="s">
        <v>523</v>
      </c>
      <c r="D14" s="24">
        <v>12</v>
      </c>
      <c r="E14" s="20"/>
      <c r="F14" s="21">
        <f t="shared" si="0"/>
      </c>
      <c r="G14" s="113" t="s">
        <v>836</v>
      </c>
    </row>
    <row r="15" spans="1:7" s="22" customFormat="1" ht="27" customHeight="1">
      <c r="A15" s="109">
        <v>-2</v>
      </c>
      <c r="B15" s="27" t="s">
        <v>524</v>
      </c>
      <c r="C15" s="6" t="s">
        <v>523</v>
      </c>
      <c r="D15" s="24">
        <v>24</v>
      </c>
      <c r="E15" s="20"/>
      <c r="F15" s="21">
        <f t="shared" si="0"/>
      </c>
      <c r="G15" s="113" t="s">
        <v>836</v>
      </c>
    </row>
    <row r="16" spans="1:7" s="22" customFormat="1" ht="27" customHeight="1">
      <c r="A16" s="109">
        <v>-3</v>
      </c>
      <c r="B16" s="27" t="s">
        <v>525</v>
      </c>
      <c r="C16" s="6" t="s">
        <v>523</v>
      </c>
      <c r="D16" s="24">
        <v>22</v>
      </c>
      <c r="E16" s="20"/>
      <c r="F16" s="21">
        <f t="shared" si="0"/>
      </c>
      <c r="G16" s="113"/>
    </row>
    <row r="17" spans="1:7" s="22" customFormat="1" ht="27" customHeight="1">
      <c r="A17" s="26">
        <v>-2</v>
      </c>
      <c r="B17" s="27" t="s">
        <v>766</v>
      </c>
      <c r="C17" s="6" t="s">
        <v>523</v>
      </c>
      <c r="D17" s="24">
        <v>6</v>
      </c>
      <c r="E17" s="20"/>
      <c r="F17" s="21">
        <f t="shared" si="0"/>
      </c>
      <c r="G17" s="113"/>
    </row>
    <row r="18" spans="1:7" s="22" customFormat="1" ht="27" customHeight="1">
      <c r="A18" s="26">
        <v>-3</v>
      </c>
      <c r="B18" s="27" t="s">
        <v>767</v>
      </c>
      <c r="C18" s="6" t="s">
        <v>523</v>
      </c>
      <c r="D18" s="24">
        <v>14</v>
      </c>
      <c r="E18" s="20"/>
      <c r="F18" s="21">
        <f t="shared" si="0"/>
      </c>
      <c r="G18" s="113"/>
    </row>
    <row r="19" spans="1:7" s="22" customFormat="1" ht="27" customHeight="1">
      <c r="A19" s="6">
        <v>-4</v>
      </c>
      <c r="B19" s="27" t="s">
        <v>526</v>
      </c>
      <c r="C19" s="6" t="s">
        <v>523</v>
      </c>
      <c r="D19" s="24">
        <v>8</v>
      </c>
      <c r="E19" s="20"/>
      <c r="F19" s="21">
        <f t="shared" si="0"/>
      </c>
      <c r="G19" s="113"/>
    </row>
    <row r="20" spans="1:7" s="22" customFormat="1" ht="27" customHeight="1">
      <c r="A20" s="24">
        <v>-5</v>
      </c>
      <c r="B20" s="27" t="s">
        <v>527</v>
      </c>
      <c r="C20" s="6" t="s">
        <v>528</v>
      </c>
      <c r="D20" s="24">
        <v>4640</v>
      </c>
      <c r="E20" s="20"/>
      <c r="F20" s="21">
        <f t="shared" si="0"/>
      </c>
      <c r="G20" s="113"/>
    </row>
    <row r="21" spans="1:7" s="22" customFormat="1" ht="48">
      <c r="A21" s="24">
        <v>-6</v>
      </c>
      <c r="B21" s="27" t="s">
        <v>529</v>
      </c>
      <c r="C21" s="6" t="s">
        <v>528</v>
      </c>
      <c r="D21" s="6">
        <v>300</v>
      </c>
      <c r="E21" s="20"/>
      <c r="F21" s="21">
        <f t="shared" si="0"/>
      </c>
      <c r="G21" s="113" t="s">
        <v>837</v>
      </c>
    </row>
    <row r="22" spans="1:7" s="22" customFormat="1" ht="27" customHeight="1">
      <c r="A22" s="24">
        <v>-7</v>
      </c>
      <c r="B22" s="27" t="s">
        <v>530</v>
      </c>
      <c r="C22" s="6"/>
      <c r="D22" s="6"/>
      <c r="E22" s="20"/>
      <c r="F22" s="21">
        <f t="shared" si="0"/>
      </c>
      <c r="G22" s="113"/>
    </row>
    <row r="23" spans="1:7" s="22" customFormat="1" ht="27" customHeight="1">
      <c r="A23" s="108">
        <v>-1</v>
      </c>
      <c r="B23" s="27" t="s">
        <v>531</v>
      </c>
      <c r="C23" s="6" t="s">
        <v>523</v>
      </c>
      <c r="D23" s="6">
        <v>22</v>
      </c>
      <c r="E23" s="20"/>
      <c r="F23" s="21">
        <f t="shared" si="0"/>
      </c>
      <c r="G23" s="113"/>
    </row>
    <row r="24" spans="1:7" s="22" customFormat="1" ht="27" customHeight="1">
      <c r="A24" s="108">
        <v>-2</v>
      </c>
      <c r="B24" s="27" t="s">
        <v>532</v>
      </c>
      <c r="C24" s="6" t="s">
        <v>523</v>
      </c>
      <c r="D24" s="6">
        <v>6</v>
      </c>
      <c r="E24" s="20"/>
      <c r="F24" s="21">
        <f t="shared" si="0"/>
      </c>
      <c r="G24" s="113"/>
    </row>
    <row r="25" spans="1:7" s="22" customFormat="1" ht="27" customHeight="1">
      <c r="A25" s="24">
        <v>-8</v>
      </c>
      <c r="B25" s="27" t="s">
        <v>533</v>
      </c>
      <c r="C25" s="6" t="s">
        <v>534</v>
      </c>
      <c r="D25" s="6">
        <v>22</v>
      </c>
      <c r="E25" s="20"/>
      <c r="F25" s="21">
        <f t="shared" si="0"/>
      </c>
      <c r="G25" s="113" t="s">
        <v>838</v>
      </c>
    </row>
    <row r="26" spans="1:7" s="22" customFormat="1" ht="27" customHeight="1">
      <c r="A26" s="24">
        <v>-9</v>
      </c>
      <c r="B26" s="27" t="s">
        <v>768</v>
      </c>
      <c r="C26" s="6" t="s">
        <v>535</v>
      </c>
      <c r="D26" s="6">
        <v>860</v>
      </c>
      <c r="E26" s="20"/>
      <c r="F26" s="21">
        <f t="shared" si="0"/>
      </c>
      <c r="G26" s="113"/>
    </row>
    <row r="27" spans="1:7" s="22" customFormat="1" ht="27" customHeight="1">
      <c r="A27" s="24">
        <v>-10</v>
      </c>
      <c r="B27" s="27" t="s">
        <v>769</v>
      </c>
      <c r="C27" s="6" t="s">
        <v>536</v>
      </c>
      <c r="D27" s="6">
        <v>1</v>
      </c>
      <c r="E27" s="20"/>
      <c r="F27" s="21">
        <f t="shared" si="0"/>
      </c>
      <c r="G27" s="113"/>
    </row>
    <row r="28" spans="1:7" s="22" customFormat="1" ht="27" customHeight="1">
      <c r="A28" s="26" t="s">
        <v>770</v>
      </c>
      <c r="B28" s="27" t="s">
        <v>771</v>
      </c>
      <c r="C28" s="6"/>
      <c r="D28" s="6"/>
      <c r="E28" s="20"/>
      <c r="F28" s="21">
        <f t="shared" si="0"/>
      </c>
      <c r="G28" s="113"/>
    </row>
    <row r="29" spans="1:7" s="22" customFormat="1" ht="27" customHeight="1">
      <c r="A29" s="26">
        <v>-1</v>
      </c>
      <c r="B29" s="27" t="s">
        <v>537</v>
      </c>
      <c r="C29" s="6" t="s">
        <v>523</v>
      </c>
      <c r="D29" s="6">
        <v>6</v>
      </c>
      <c r="E29" s="20"/>
      <c r="F29" s="21">
        <f t="shared" si="0"/>
      </c>
      <c r="G29" s="113" t="s">
        <v>839</v>
      </c>
    </row>
    <row r="30" spans="1:7" s="22" customFormat="1" ht="27" customHeight="1">
      <c r="A30" s="26">
        <v>-2</v>
      </c>
      <c r="B30" s="27" t="s">
        <v>538</v>
      </c>
      <c r="C30" s="6" t="s">
        <v>539</v>
      </c>
      <c r="D30" s="6">
        <v>6</v>
      </c>
      <c r="E30" s="20"/>
      <c r="F30" s="21">
        <f t="shared" si="0"/>
      </c>
      <c r="G30" s="113" t="s">
        <v>840</v>
      </c>
    </row>
    <row r="31" spans="1:7" s="22" customFormat="1" ht="27" customHeight="1">
      <c r="A31" s="26">
        <v>-3</v>
      </c>
      <c r="B31" s="27" t="s">
        <v>540</v>
      </c>
      <c r="C31" s="6" t="s">
        <v>541</v>
      </c>
      <c r="D31" s="6">
        <v>6</v>
      </c>
      <c r="E31" s="20"/>
      <c r="F31" s="21">
        <f t="shared" si="0"/>
      </c>
      <c r="G31" s="113" t="s">
        <v>841</v>
      </c>
    </row>
    <row r="32" spans="1:7" s="22" customFormat="1" ht="27" customHeight="1">
      <c r="A32" s="26">
        <v>-4</v>
      </c>
      <c r="B32" s="27" t="s">
        <v>542</v>
      </c>
      <c r="C32" s="6" t="s">
        <v>536</v>
      </c>
      <c r="D32" s="6">
        <v>1</v>
      </c>
      <c r="E32" s="20"/>
      <c r="F32" s="21">
        <f t="shared" si="0"/>
      </c>
      <c r="G32" s="113"/>
    </row>
    <row r="33" spans="1:7" s="22" customFormat="1" ht="27" customHeight="1">
      <c r="A33" s="26" t="s">
        <v>772</v>
      </c>
      <c r="B33" s="27" t="s">
        <v>543</v>
      </c>
      <c r="C33" s="6"/>
      <c r="D33" s="6"/>
      <c r="E33" s="20"/>
      <c r="F33" s="21">
        <f t="shared" si="0"/>
      </c>
      <c r="G33" s="102"/>
    </row>
    <row r="34" spans="1:7" s="22" customFormat="1" ht="27" customHeight="1">
      <c r="A34" s="26" t="s">
        <v>773</v>
      </c>
      <c r="B34" s="27" t="s">
        <v>544</v>
      </c>
      <c r="C34" s="6"/>
      <c r="D34" s="6"/>
      <c r="E34" s="20"/>
      <c r="F34" s="21">
        <f t="shared" si="0"/>
      </c>
      <c r="G34" s="114"/>
    </row>
    <row r="35" spans="1:7" s="22" customFormat="1" ht="48">
      <c r="A35" s="26" t="s">
        <v>545</v>
      </c>
      <c r="B35" s="27" t="s">
        <v>546</v>
      </c>
      <c r="C35" s="6" t="s">
        <v>523</v>
      </c>
      <c r="D35" s="6">
        <v>12</v>
      </c>
      <c r="E35" s="20"/>
      <c r="F35" s="21">
        <f t="shared" si="0"/>
      </c>
      <c r="G35" s="102" t="s">
        <v>842</v>
      </c>
    </row>
    <row r="36" spans="1:7" s="22" customFormat="1" ht="27" customHeight="1">
      <c r="A36" s="26" t="s">
        <v>547</v>
      </c>
      <c r="B36" s="27" t="s">
        <v>548</v>
      </c>
      <c r="C36" s="6" t="s">
        <v>539</v>
      </c>
      <c r="D36" s="6">
        <v>12</v>
      </c>
      <c r="E36" s="20"/>
      <c r="F36" s="21">
        <f t="shared" si="0"/>
      </c>
      <c r="G36" s="102" t="s">
        <v>843</v>
      </c>
    </row>
    <row r="37" spans="1:7" s="22" customFormat="1" ht="27" customHeight="1">
      <c r="A37" s="26" t="s">
        <v>549</v>
      </c>
      <c r="B37" s="27" t="s">
        <v>550</v>
      </c>
      <c r="C37" s="6" t="s">
        <v>455</v>
      </c>
      <c r="D37" s="6">
        <v>12</v>
      </c>
      <c r="E37" s="20"/>
      <c r="F37" s="21">
        <f t="shared" si="0"/>
      </c>
      <c r="G37" s="102"/>
    </row>
    <row r="38" spans="1:7" s="22" customFormat="1" ht="27" customHeight="1">
      <c r="A38" s="6" t="s">
        <v>551</v>
      </c>
      <c r="B38" s="27" t="s">
        <v>552</v>
      </c>
      <c r="C38" s="6" t="s">
        <v>539</v>
      </c>
      <c r="D38" s="6">
        <v>12</v>
      </c>
      <c r="E38" s="20"/>
      <c r="F38" s="21">
        <f t="shared" si="0"/>
      </c>
      <c r="G38" s="102"/>
    </row>
    <row r="39" spans="1:7" s="22" customFormat="1" ht="48">
      <c r="A39" s="24" t="s">
        <v>553</v>
      </c>
      <c r="B39" s="27" t="s">
        <v>554</v>
      </c>
      <c r="C39" s="6" t="s">
        <v>523</v>
      </c>
      <c r="D39" s="6">
        <v>12</v>
      </c>
      <c r="E39" s="20"/>
      <c r="F39" s="21">
        <f t="shared" si="0"/>
      </c>
      <c r="G39" s="102" t="s">
        <v>844</v>
      </c>
    </row>
    <row r="40" spans="1:7" s="22" customFormat="1" ht="27" customHeight="1">
      <c r="A40" s="24" t="s">
        <v>555</v>
      </c>
      <c r="B40" s="27" t="s">
        <v>556</v>
      </c>
      <c r="C40" s="6" t="s">
        <v>523</v>
      </c>
      <c r="D40" s="6">
        <v>12</v>
      </c>
      <c r="E40" s="20"/>
      <c r="F40" s="21">
        <f t="shared" si="0"/>
      </c>
      <c r="G40" s="102" t="s">
        <v>845</v>
      </c>
    </row>
    <row r="41" spans="1:7" s="22" customFormat="1" ht="27" customHeight="1">
      <c r="A41" s="24" t="s">
        <v>557</v>
      </c>
      <c r="B41" s="27" t="s">
        <v>558</v>
      </c>
      <c r="C41" s="6" t="s">
        <v>523</v>
      </c>
      <c r="D41" s="6">
        <v>12</v>
      </c>
      <c r="E41" s="20"/>
      <c r="F41" s="21">
        <f t="shared" si="0"/>
      </c>
      <c r="G41" s="102" t="s">
        <v>846</v>
      </c>
    </row>
    <row r="42" spans="1:7" s="22" customFormat="1" ht="27" customHeight="1">
      <c r="A42" s="24" t="s">
        <v>559</v>
      </c>
      <c r="B42" s="27" t="s">
        <v>560</v>
      </c>
      <c r="C42" s="6" t="s">
        <v>523</v>
      </c>
      <c r="D42" s="6">
        <v>12</v>
      </c>
      <c r="E42" s="20"/>
      <c r="F42" s="21">
        <f t="shared" si="0"/>
      </c>
      <c r="G42" s="102" t="s">
        <v>845</v>
      </c>
    </row>
    <row r="43" spans="1:7" s="22" customFormat="1" ht="27" customHeight="1">
      <c r="A43" s="6" t="s">
        <v>561</v>
      </c>
      <c r="B43" s="27" t="s">
        <v>562</v>
      </c>
      <c r="C43" s="6" t="s">
        <v>523</v>
      </c>
      <c r="D43" s="6">
        <v>12</v>
      </c>
      <c r="E43" s="20"/>
      <c r="F43" s="21">
        <f t="shared" si="0"/>
      </c>
      <c r="G43" s="102"/>
    </row>
    <row r="44" spans="1:7" s="22" customFormat="1" ht="27" customHeight="1">
      <c r="A44" s="24" t="s">
        <v>563</v>
      </c>
      <c r="B44" s="27" t="s">
        <v>564</v>
      </c>
      <c r="C44" s="6" t="s">
        <v>523</v>
      </c>
      <c r="D44" s="6">
        <v>12</v>
      </c>
      <c r="E44" s="20"/>
      <c r="F44" s="21">
        <f t="shared" si="0"/>
      </c>
      <c r="G44" s="102"/>
    </row>
    <row r="45" spans="1:7" s="22" customFormat="1" ht="27" customHeight="1">
      <c r="A45" s="24" t="s">
        <v>565</v>
      </c>
      <c r="B45" s="27" t="s">
        <v>566</v>
      </c>
      <c r="C45" s="6" t="s">
        <v>523</v>
      </c>
      <c r="D45" s="6">
        <v>12</v>
      </c>
      <c r="E45" s="20"/>
      <c r="F45" s="21">
        <f t="shared" si="0"/>
      </c>
      <c r="G45" s="102" t="s">
        <v>845</v>
      </c>
    </row>
    <row r="46" spans="1:7" s="22" customFormat="1" ht="27" customHeight="1">
      <c r="A46" s="24" t="s">
        <v>567</v>
      </c>
      <c r="B46" s="27" t="s">
        <v>568</v>
      </c>
      <c r="C46" s="6" t="s">
        <v>539</v>
      </c>
      <c r="D46" s="6">
        <v>12</v>
      </c>
      <c r="E46" s="20"/>
      <c r="F46" s="21">
        <f t="shared" si="0"/>
      </c>
      <c r="G46" s="102"/>
    </row>
    <row r="47" spans="1:7" s="22" customFormat="1" ht="27" customHeight="1">
      <c r="A47" s="24" t="s">
        <v>774</v>
      </c>
      <c r="B47" s="27" t="s">
        <v>569</v>
      </c>
      <c r="C47" s="6"/>
      <c r="D47" s="6"/>
      <c r="E47" s="20"/>
      <c r="F47" s="21">
        <f t="shared" si="0"/>
      </c>
      <c r="G47" s="114"/>
    </row>
    <row r="48" spans="1:7" s="22" customFormat="1" ht="27" customHeight="1">
      <c r="A48" s="24" t="s">
        <v>545</v>
      </c>
      <c r="B48" s="27" t="s">
        <v>570</v>
      </c>
      <c r="C48" s="6" t="s">
        <v>539</v>
      </c>
      <c r="D48" s="6">
        <v>1</v>
      </c>
      <c r="E48" s="20"/>
      <c r="F48" s="21">
        <f t="shared" si="0"/>
      </c>
      <c r="G48" s="102"/>
    </row>
    <row r="49" spans="1:7" s="22" customFormat="1" ht="27" customHeight="1">
      <c r="A49" s="24" t="s">
        <v>547</v>
      </c>
      <c r="B49" s="27" t="s">
        <v>571</v>
      </c>
      <c r="C49" s="6" t="s">
        <v>539</v>
      </c>
      <c r="D49" s="6">
        <v>1</v>
      </c>
      <c r="E49" s="20"/>
      <c r="F49" s="21">
        <f t="shared" si="0"/>
      </c>
      <c r="G49" s="102"/>
    </row>
    <row r="50" spans="1:7" s="22" customFormat="1" ht="27" customHeight="1">
      <c r="A50" s="24" t="s">
        <v>549</v>
      </c>
      <c r="B50" s="27" t="s">
        <v>572</v>
      </c>
      <c r="C50" s="6" t="s">
        <v>539</v>
      </c>
      <c r="D50" s="6">
        <v>12</v>
      </c>
      <c r="E50" s="20"/>
      <c r="F50" s="21">
        <f t="shared" si="0"/>
      </c>
      <c r="G50" s="102"/>
    </row>
    <row r="51" spans="1:7" s="22" customFormat="1" ht="27" customHeight="1">
      <c r="A51" s="6" t="s">
        <v>551</v>
      </c>
      <c r="B51" s="27" t="s">
        <v>573</v>
      </c>
      <c r="C51" s="6" t="s">
        <v>539</v>
      </c>
      <c r="D51" s="6">
        <v>1</v>
      </c>
      <c r="E51" s="20"/>
      <c r="F51" s="21">
        <f t="shared" si="0"/>
      </c>
      <c r="G51" s="102"/>
    </row>
    <row r="52" spans="1:7" s="22" customFormat="1" ht="27" customHeight="1">
      <c r="A52" s="24" t="s">
        <v>553</v>
      </c>
      <c r="B52" s="27" t="s">
        <v>574</v>
      </c>
      <c r="C52" s="6" t="s">
        <v>539</v>
      </c>
      <c r="D52" s="6">
        <v>1</v>
      </c>
      <c r="E52" s="20"/>
      <c r="F52" s="21">
        <f t="shared" si="0"/>
      </c>
      <c r="G52" s="102"/>
    </row>
    <row r="53" spans="1:7" s="22" customFormat="1" ht="27" customHeight="1">
      <c r="A53" s="24" t="s">
        <v>555</v>
      </c>
      <c r="B53" s="27" t="s">
        <v>575</v>
      </c>
      <c r="C53" s="6" t="s">
        <v>539</v>
      </c>
      <c r="D53" s="6">
        <v>12</v>
      </c>
      <c r="E53" s="20"/>
      <c r="F53" s="21">
        <f t="shared" si="0"/>
      </c>
      <c r="G53" s="102"/>
    </row>
    <row r="54" spans="1:7" s="22" customFormat="1" ht="27" customHeight="1">
      <c r="A54" s="24" t="s">
        <v>775</v>
      </c>
      <c r="B54" s="27" t="s">
        <v>576</v>
      </c>
      <c r="C54" s="6"/>
      <c r="D54" s="6"/>
      <c r="E54" s="20"/>
      <c r="F54" s="21">
        <f t="shared" si="0"/>
      </c>
      <c r="G54" s="114"/>
    </row>
    <row r="55" spans="1:7" s="22" customFormat="1" ht="27" customHeight="1">
      <c r="A55" s="24" t="s">
        <v>545</v>
      </c>
      <c r="B55" s="27" t="s">
        <v>577</v>
      </c>
      <c r="C55" s="6" t="s">
        <v>539</v>
      </c>
      <c r="D55" s="6">
        <v>1</v>
      </c>
      <c r="E55" s="20"/>
      <c r="F55" s="21">
        <f t="shared" si="0"/>
      </c>
      <c r="G55" s="102" t="s">
        <v>847</v>
      </c>
    </row>
    <row r="56" spans="1:7" s="22" customFormat="1" ht="72">
      <c r="A56" s="6" t="s">
        <v>547</v>
      </c>
      <c r="B56" s="27" t="s">
        <v>578</v>
      </c>
      <c r="C56" s="6" t="s">
        <v>539</v>
      </c>
      <c r="D56" s="6">
        <v>1</v>
      </c>
      <c r="E56" s="20"/>
      <c r="F56" s="21">
        <f t="shared" si="0"/>
      </c>
      <c r="G56" s="102" t="s">
        <v>848</v>
      </c>
    </row>
    <row r="57" spans="1:7" s="22" customFormat="1" ht="36">
      <c r="A57" s="6" t="s">
        <v>549</v>
      </c>
      <c r="B57" s="27" t="s">
        <v>579</v>
      </c>
      <c r="C57" s="6" t="s">
        <v>539</v>
      </c>
      <c r="D57" s="6">
        <v>4</v>
      </c>
      <c r="E57" s="20"/>
      <c r="F57" s="21">
        <f t="shared" si="0"/>
      </c>
      <c r="G57" s="102" t="s">
        <v>849</v>
      </c>
    </row>
    <row r="58" spans="1:7" s="22" customFormat="1" ht="27" customHeight="1">
      <c r="A58" s="6" t="s">
        <v>551</v>
      </c>
      <c r="B58" s="27" t="s">
        <v>580</v>
      </c>
      <c r="C58" s="6" t="s">
        <v>539</v>
      </c>
      <c r="D58" s="6">
        <v>1</v>
      </c>
      <c r="E58" s="20"/>
      <c r="F58" s="21">
        <f t="shared" si="0"/>
      </c>
      <c r="G58" s="102"/>
    </row>
    <row r="59" spans="1:7" s="22" customFormat="1" ht="27" customHeight="1">
      <c r="A59" s="6" t="s">
        <v>553</v>
      </c>
      <c r="B59" s="27" t="s">
        <v>581</v>
      </c>
      <c r="C59" s="6" t="s">
        <v>539</v>
      </c>
      <c r="D59" s="6">
        <v>1</v>
      </c>
      <c r="E59" s="20"/>
      <c r="F59" s="21">
        <f t="shared" si="0"/>
      </c>
      <c r="G59" s="102" t="s">
        <v>850</v>
      </c>
    </row>
    <row r="60" spans="1:7" s="22" customFormat="1" ht="27" customHeight="1">
      <c r="A60" s="6" t="s">
        <v>555</v>
      </c>
      <c r="B60" s="27" t="s">
        <v>582</v>
      </c>
      <c r="C60" s="6" t="s">
        <v>539</v>
      </c>
      <c r="D60" s="6">
        <v>1</v>
      </c>
      <c r="E60" s="20"/>
      <c r="F60" s="21">
        <f t="shared" si="0"/>
      </c>
      <c r="G60" s="102" t="s">
        <v>851</v>
      </c>
    </row>
    <row r="61" spans="1:7" s="22" customFormat="1" ht="27" customHeight="1">
      <c r="A61" s="24" t="s">
        <v>557</v>
      </c>
      <c r="B61" s="25" t="s">
        <v>552</v>
      </c>
      <c r="C61" s="6" t="s">
        <v>539</v>
      </c>
      <c r="D61" s="6">
        <v>1</v>
      </c>
      <c r="E61" s="20"/>
      <c r="F61" s="21">
        <f aca="true" t="shared" si="1" ref="F61:F114">IF(E61&gt;0,ROUND(D61*E61,0),"")</f>
      </c>
      <c r="G61" s="102"/>
    </row>
    <row r="62" spans="1:7" s="22" customFormat="1" ht="27" customHeight="1">
      <c r="A62" s="24" t="s">
        <v>559</v>
      </c>
      <c r="B62" s="25" t="s">
        <v>583</v>
      </c>
      <c r="C62" s="6" t="s">
        <v>539</v>
      </c>
      <c r="D62" s="6">
        <v>1</v>
      </c>
      <c r="E62" s="20"/>
      <c r="F62" s="21">
        <f t="shared" si="1"/>
      </c>
      <c r="G62" s="102" t="s">
        <v>852</v>
      </c>
    </row>
    <row r="63" spans="1:7" s="22" customFormat="1" ht="27" customHeight="1">
      <c r="A63" s="24" t="s">
        <v>561</v>
      </c>
      <c r="B63" s="25" t="s">
        <v>584</v>
      </c>
      <c r="C63" s="6" t="s">
        <v>523</v>
      </c>
      <c r="D63" s="6">
        <v>1</v>
      </c>
      <c r="E63" s="20"/>
      <c r="F63" s="21">
        <f t="shared" si="1"/>
      </c>
      <c r="G63" s="102"/>
    </row>
    <row r="64" spans="1:7" s="22" customFormat="1" ht="27" customHeight="1">
      <c r="A64" s="24" t="s">
        <v>776</v>
      </c>
      <c r="B64" s="25" t="s">
        <v>585</v>
      </c>
      <c r="C64" s="6"/>
      <c r="D64" s="6"/>
      <c r="E64" s="20"/>
      <c r="F64" s="21">
        <f t="shared" si="1"/>
      </c>
      <c r="G64" s="114"/>
    </row>
    <row r="65" spans="1:7" s="22" customFormat="1" ht="27" customHeight="1">
      <c r="A65" s="24" t="s">
        <v>545</v>
      </c>
      <c r="B65" s="27" t="s">
        <v>586</v>
      </c>
      <c r="C65" s="6" t="s">
        <v>539</v>
      </c>
      <c r="D65" s="6">
        <v>1</v>
      </c>
      <c r="E65" s="20"/>
      <c r="F65" s="21">
        <f t="shared" si="1"/>
      </c>
      <c r="G65" s="102"/>
    </row>
    <row r="66" spans="1:7" s="22" customFormat="1" ht="27" customHeight="1">
      <c r="A66" s="24" t="s">
        <v>547</v>
      </c>
      <c r="B66" s="27" t="s">
        <v>587</v>
      </c>
      <c r="C66" s="6" t="s">
        <v>539</v>
      </c>
      <c r="D66" s="6">
        <v>1</v>
      </c>
      <c r="E66" s="20"/>
      <c r="F66" s="21">
        <f t="shared" si="1"/>
      </c>
      <c r="G66" s="102"/>
    </row>
    <row r="67" spans="1:7" s="22" customFormat="1" ht="27" customHeight="1">
      <c r="A67" s="24" t="s">
        <v>549</v>
      </c>
      <c r="B67" s="27" t="s">
        <v>588</v>
      </c>
      <c r="C67" s="6" t="s">
        <v>539</v>
      </c>
      <c r="D67" s="24">
        <v>1</v>
      </c>
      <c r="E67" s="20"/>
      <c r="F67" s="21">
        <f t="shared" si="1"/>
      </c>
      <c r="G67" s="102"/>
    </row>
    <row r="68" spans="1:7" s="22" customFormat="1" ht="27" customHeight="1">
      <c r="A68" s="24" t="s">
        <v>551</v>
      </c>
      <c r="B68" s="27" t="s">
        <v>589</v>
      </c>
      <c r="C68" s="6" t="s">
        <v>539</v>
      </c>
      <c r="D68" s="24">
        <v>1</v>
      </c>
      <c r="E68" s="20"/>
      <c r="F68" s="21">
        <f t="shared" si="1"/>
      </c>
      <c r="G68" s="102"/>
    </row>
    <row r="69" spans="1:7" s="22" customFormat="1" ht="27" customHeight="1">
      <c r="A69" s="26" t="s">
        <v>553</v>
      </c>
      <c r="B69" s="27" t="s">
        <v>590</v>
      </c>
      <c r="C69" s="6" t="s">
        <v>539</v>
      </c>
      <c r="D69" s="24">
        <v>12</v>
      </c>
      <c r="E69" s="20"/>
      <c r="F69" s="21">
        <f t="shared" si="1"/>
      </c>
      <c r="G69" s="102"/>
    </row>
    <row r="70" spans="1:7" s="22" customFormat="1" ht="27" customHeight="1">
      <c r="A70" s="26" t="s">
        <v>555</v>
      </c>
      <c r="B70" s="27" t="s">
        <v>591</v>
      </c>
      <c r="C70" s="6" t="s">
        <v>539</v>
      </c>
      <c r="D70" s="24">
        <v>7</v>
      </c>
      <c r="E70" s="20"/>
      <c r="F70" s="21">
        <f t="shared" si="1"/>
      </c>
      <c r="G70" s="102" t="s">
        <v>853</v>
      </c>
    </row>
    <row r="71" spans="1:7" s="22" customFormat="1" ht="27" customHeight="1">
      <c r="A71" s="26" t="s">
        <v>557</v>
      </c>
      <c r="B71" s="27" t="s">
        <v>592</v>
      </c>
      <c r="C71" s="6" t="s">
        <v>539</v>
      </c>
      <c r="D71" s="24">
        <v>28</v>
      </c>
      <c r="E71" s="20"/>
      <c r="F71" s="21">
        <f t="shared" si="1"/>
      </c>
      <c r="G71" s="102" t="s">
        <v>854</v>
      </c>
    </row>
    <row r="72" spans="1:7" s="22" customFormat="1" ht="27" customHeight="1">
      <c r="A72" s="26" t="s">
        <v>559</v>
      </c>
      <c r="B72" s="27" t="s">
        <v>593</v>
      </c>
      <c r="C72" s="6" t="s">
        <v>539</v>
      </c>
      <c r="D72" s="24">
        <v>1</v>
      </c>
      <c r="E72" s="20"/>
      <c r="F72" s="21">
        <f t="shared" si="1"/>
      </c>
      <c r="G72" s="102" t="s">
        <v>854</v>
      </c>
    </row>
    <row r="73" spans="1:7" s="22" customFormat="1" ht="27" customHeight="1">
      <c r="A73" s="6" t="s">
        <v>561</v>
      </c>
      <c r="B73" s="27" t="s">
        <v>594</v>
      </c>
      <c r="C73" s="6" t="s">
        <v>523</v>
      </c>
      <c r="D73" s="24">
        <v>2</v>
      </c>
      <c r="E73" s="20"/>
      <c r="F73" s="21">
        <f t="shared" si="1"/>
      </c>
      <c r="G73" s="102" t="s">
        <v>855</v>
      </c>
    </row>
    <row r="74" spans="1:7" s="22" customFormat="1" ht="27" customHeight="1">
      <c r="A74" s="24" t="s">
        <v>563</v>
      </c>
      <c r="B74" s="27" t="s">
        <v>595</v>
      </c>
      <c r="C74" s="6" t="s">
        <v>523</v>
      </c>
      <c r="D74" s="24">
        <v>12</v>
      </c>
      <c r="E74" s="20"/>
      <c r="F74" s="21">
        <f t="shared" si="1"/>
      </c>
      <c r="G74" s="102" t="s">
        <v>856</v>
      </c>
    </row>
    <row r="75" spans="1:7" s="22" customFormat="1" ht="36">
      <c r="A75" s="24" t="s">
        <v>565</v>
      </c>
      <c r="B75" s="27" t="s">
        <v>596</v>
      </c>
      <c r="C75" s="6" t="s">
        <v>523</v>
      </c>
      <c r="D75" s="6">
        <v>14</v>
      </c>
      <c r="E75" s="20"/>
      <c r="F75" s="21">
        <f t="shared" si="1"/>
      </c>
      <c r="G75" s="102" t="s">
        <v>857</v>
      </c>
    </row>
    <row r="76" spans="1:7" s="22" customFormat="1" ht="27" customHeight="1">
      <c r="A76" s="24" t="s">
        <v>567</v>
      </c>
      <c r="B76" s="27" t="s">
        <v>597</v>
      </c>
      <c r="C76" s="6" t="s">
        <v>539</v>
      </c>
      <c r="D76" s="6">
        <v>12</v>
      </c>
      <c r="E76" s="20"/>
      <c r="F76" s="21">
        <f t="shared" si="1"/>
      </c>
      <c r="G76" s="102"/>
    </row>
    <row r="77" spans="1:7" s="22" customFormat="1" ht="27" customHeight="1">
      <c r="A77" s="24" t="s">
        <v>777</v>
      </c>
      <c r="B77" s="27" t="s">
        <v>598</v>
      </c>
      <c r="C77" s="6"/>
      <c r="D77" s="6"/>
      <c r="E77" s="20"/>
      <c r="F77" s="21">
        <f t="shared" si="1"/>
      </c>
      <c r="G77" s="114"/>
    </row>
    <row r="78" spans="1:7" s="22" customFormat="1" ht="27" customHeight="1">
      <c r="A78" s="24" t="s">
        <v>545</v>
      </c>
      <c r="B78" s="27" t="s">
        <v>599</v>
      </c>
      <c r="C78" s="6" t="s">
        <v>523</v>
      </c>
      <c r="D78" s="6">
        <v>12</v>
      </c>
      <c r="E78" s="20"/>
      <c r="F78" s="21">
        <f t="shared" si="1"/>
      </c>
      <c r="G78" s="102"/>
    </row>
    <row r="79" spans="1:7" s="22" customFormat="1" ht="27" customHeight="1">
      <c r="A79" s="24" t="s">
        <v>547</v>
      </c>
      <c r="B79" s="27" t="s">
        <v>600</v>
      </c>
      <c r="C79" s="6" t="s">
        <v>523</v>
      </c>
      <c r="D79" s="6">
        <v>12</v>
      </c>
      <c r="E79" s="20"/>
      <c r="F79" s="21">
        <f t="shared" si="1"/>
      </c>
      <c r="G79" s="102"/>
    </row>
    <row r="80" spans="1:7" s="22" customFormat="1" ht="27" customHeight="1">
      <c r="A80" s="24" t="s">
        <v>549</v>
      </c>
      <c r="B80" s="27" t="s">
        <v>601</v>
      </c>
      <c r="C80" s="6" t="s">
        <v>523</v>
      </c>
      <c r="D80" s="6">
        <v>1</v>
      </c>
      <c r="E80" s="20"/>
      <c r="F80" s="21">
        <f t="shared" si="1"/>
      </c>
      <c r="G80" s="102"/>
    </row>
    <row r="81" spans="1:7" s="22" customFormat="1" ht="27" customHeight="1">
      <c r="A81" s="24" t="s">
        <v>551</v>
      </c>
      <c r="B81" s="27" t="s">
        <v>602</v>
      </c>
      <c r="C81" s="6" t="s">
        <v>523</v>
      </c>
      <c r="D81" s="6">
        <v>1</v>
      </c>
      <c r="E81" s="20"/>
      <c r="F81" s="21">
        <f t="shared" si="1"/>
      </c>
      <c r="G81" s="102"/>
    </row>
    <row r="82" spans="1:7" s="22" customFormat="1" ht="27" customHeight="1">
      <c r="A82" s="26" t="s">
        <v>553</v>
      </c>
      <c r="B82" s="27" t="s">
        <v>603</v>
      </c>
      <c r="C82" s="6" t="s">
        <v>523</v>
      </c>
      <c r="D82" s="6">
        <v>4</v>
      </c>
      <c r="E82" s="20"/>
      <c r="F82" s="21">
        <f t="shared" si="1"/>
      </c>
      <c r="G82" s="102"/>
    </row>
    <row r="83" spans="1:7" s="22" customFormat="1" ht="27" customHeight="1">
      <c r="A83" s="26" t="s">
        <v>555</v>
      </c>
      <c r="B83" s="27" t="s">
        <v>604</v>
      </c>
      <c r="C83" s="6" t="s">
        <v>523</v>
      </c>
      <c r="D83" s="6">
        <v>2</v>
      </c>
      <c r="E83" s="20"/>
      <c r="F83" s="21">
        <f t="shared" si="1"/>
      </c>
      <c r="G83" s="102"/>
    </row>
    <row r="84" spans="1:7" s="22" customFormat="1" ht="27" customHeight="1">
      <c r="A84" s="26" t="s">
        <v>557</v>
      </c>
      <c r="B84" s="27" t="s">
        <v>605</v>
      </c>
      <c r="C84" s="6" t="s">
        <v>523</v>
      </c>
      <c r="D84" s="6">
        <v>1</v>
      </c>
      <c r="E84" s="20"/>
      <c r="F84" s="21">
        <f t="shared" si="1"/>
      </c>
      <c r="G84" s="102"/>
    </row>
    <row r="85" spans="1:7" s="22" customFormat="1" ht="27" customHeight="1">
      <c r="A85" s="26" t="s">
        <v>559</v>
      </c>
      <c r="B85" s="27" t="s">
        <v>606</v>
      </c>
      <c r="C85" s="6" t="s">
        <v>523</v>
      </c>
      <c r="D85" s="6">
        <v>1</v>
      </c>
      <c r="E85" s="20"/>
      <c r="F85" s="21">
        <f t="shared" si="1"/>
      </c>
      <c r="G85" s="102"/>
    </row>
    <row r="86" spans="1:7" s="22" customFormat="1" ht="27" customHeight="1">
      <c r="A86" s="26" t="s">
        <v>561</v>
      </c>
      <c r="B86" s="27" t="s">
        <v>607</v>
      </c>
      <c r="C86" s="6" t="s">
        <v>523</v>
      </c>
      <c r="D86" s="6">
        <v>1</v>
      </c>
      <c r="E86" s="20"/>
      <c r="F86" s="21">
        <f t="shared" si="1"/>
      </c>
      <c r="G86" s="102"/>
    </row>
    <row r="87" spans="1:7" s="22" customFormat="1" ht="27" customHeight="1">
      <c r="A87" s="26" t="s">
        <v>778</v>
      </c>
      <c r="B87" s="27" t="s">
        <v>608</v>
      </c>
      <c r="C87" s="6"/>
      <c r="D87" s="6"/>
      <c r="E87" s="20"/>
      <c r="F87" s="21">
        <f t="shared" si="1"/>
      </c>
      <c r="G87" s="114"/>
    </row>
    <row r="88" spans="1:7" s="22" customFormat="1" ht="27" customHeight="1">
      <c r="A88" s="26" t="s">
        <v>545</v>
      </c>
      <c r="B88" s="27" t="s">
        <v>609</v>
      </c>
      <c r="C88" s="6" t="s">
        <v>523</v>
      </c>
      <c r="D88" s="6">
        <v>1</v>
      </c>
      <c r="E88" s="20"/>
      <c r="F88" s="21">
        <f t="shared" si="1"/>
      </c>
      <c r="G88" s="102" t="s">
        <v>858</v>
      </c>
    </row>
    <row r="89" spans="1:7" s="22" customFormat="1" ht="27" customHeight="1">
      <c r="A89" s="26" t="s">
        <v>547</v>
      </c>
      <c r="B89" s="27" t="s">
        <v>610</v>
      </c>
      <c r="C89" s="6" t="s">
        <v>523</v>
      </c>
      <c r="D89" s="6">
        <v>1</v>
      </c>
      <c r="E89" s="20"/>
      <c r="F89" s="21">
        <f t="shared" si="1"/>
      </c>
      <c r="G89" s="102" t="s">
        <v>859</v>
      </c>
    </row>
    <row r="90" spans="1:7" s="22" customFormat="1" ht="27" customHeight="1">
      <c r="A90" s="26" t="s">
        <v>549</v>
      </c>
      <c r="B90" s="27" t="s">
        <v>611</v>
      </c>
      <c r="C90" s="6" t="s">
        <v>523</v>
      </c>
      <c r="D90" s="6">
        <v>1</v>
      </c>
      <c r="E90" s="20"/>
      <c r="F90" s="21">
        <f t="shared" si="1"/>
      </c>
      <c r="G90" s="102"/>
    </row>
    <row r="91" spans="1:7" s="22" customFormat="1" ht="27" customHeight="1">
      <c r="A91" s="26" t="s">
        <v>779</v>
      </c>
      <c r="B91" s="27" t="s">
        <v>612</v>
      </c>
      <c r="C91" s="6"/>
      <c r="D91" s="6"/>
      <c r="E91" s="20"/>
      <c r="F91" s="21">
        <f t="shared" si="1"/>
      </c>
      <c r="G91" s="114"/>
    </row>
    <row r="92" spans="1:7" s="22" customFormat="1" ht="72">
      <c r="A92" s="6" t="s">
        <v>545</v>
      </c>
      <c r="B92" s="27" t="s">
        <v>613</v>
      </c>
      <c r="C92" s="6" t="s">
        <v>523</v>
      </c>
      <c r="D92" s="6">
        <v>10</v>
      </c>
      <c r="E92" s="20"/>
      <c r="F92" s="21">
        <f t="shared" si="1"/>
      </c>
      <c r="G92" s="102" t="s">
        <v>860</v>
      </c>
    </row>
    <row r="93" spans="1:7" s="22" customFormat="1" ht="72">
      <c r="A93" s="24" t="s">
        <v>547</v>
      </c>
      <c r="B93" s="27" t="s">
        <v>614</v>
      </c>
      <c r="C93" s="6" t="s">
        <v>523</v>
      </c>
      <c r="D93" s="6">
        <v>2</v>
      </c>
      <c r="E93" s="20"/>
      <c r="F93" s="21">
        <f t="shared" si="1"/>
      </c>
      <c r="G93" s="102" t="s">
        <v>860</v>
      </c>
    </row>
    <row r="94" spans="1:7" s="22" customFormat="1" ht="27" customHeight="1">
      <c r="A94" s="24" t="s">
        <v>549</v>
      </c>
      <c r="B94" s="27" t="s">
        <v>615</v>
      </c>
      <c r="C94" s="6" t="s">
        <v>536</v>
      </c>
      <c r="D94" s="6">
        <v>12</v>
      </c>
      <c r="E94" s="20"/>
      <c r="F94" s="21">
        <f t="shared" si="1"/>
      </c>
      <c r="G94" s="102"/>
    </row>
    <row r="95" spans="1:7" s="22" customFormat="1" ht="27" customHeight="1">
      <c r="A95" s="24" t="s">
        <v>780</v>
      </c>
      <c r="B95" s="27" t="s">
        <v>616</v>
      </c>
      <c r="C95" s="6"/>
      <c r="D95" s="6"/>
      <c r="E95" s="20"/>
      <c r="F95" s="21">
        <f t="shared" si="1"/>
      </c>
      <c r="G95" s="114"/>
    </row>
    <row r="96" spans="1:7" s="22" customFormat="1" ht="27" customHeight="1">
      <c r="A96" s="24" t="s">
        <v>545</v>
      </c>
      <c r="B96" s="27" t="s">
        <v>617</v>
      </c>
      <c r="C96" s="6"/>
      <c r="D96" s="6"/>
      <c r="E96" s="20"/>
      <c r="F96" s="21">
        <f t="shared" si="1"/>
      </c>
      <c r="G96" s="102"/>
    </row>
    <row r="97" spans="1:7" s="22" customFormat="1" ht="27" customHeight="1">
      <c r="A97" s="110" t="s">
        <v>545</v>
      </c>
      <c r="B97" s="27" t="s">
        <v>618</v>
      </c>
      <c r="C97" s="6" t="s">
        <v>528</v>
      </c>
      <c r="D97" s="6">
        <v>1000</v>
      </c>
      <c r="E97" s="20"/>
      <c r="F97" s="21">
        <f t="shared" si="1"/>
      </c>
      <c r="G97" s="102" t="s">
        <v>861</v>
      </c>
    </row>
    <row r="98" spans="1:7" s="22" customFormat="1" ht="27" customHeight="1">
      <c r="A98" s="108" t="s">
        <v>547</v>
      </c>
      <c r="B98" s="27" t="s">
        <v>619</v>
      </c>
      <c r="C98" s="6" t="s">
        <v>528</v>
      </c>
      <c r="D98" s="6">
        <v>400</v>
      </c>
      <c r="E98" s="20"/>
      <c r="F98" s="21">
        <f t="shared" si="1"/>
      </c>
      <c r="G98" s="102" t="s">
        <v>862</v>
      </c>
    </row>
    <row r="99" spans="1:7" s="22" customFormat="1" ht="27" customHeight="1">
      <c r="A99" s="108" t="s">
        <v>549</v>
      </c>
      <c r="B99" s="27" t="s">
        <v>620</v>
      </c>
      <c r="C99" s="6" t="s">
        <v>455</v>
      </c>
      <c r="D99" s="6">
        <v>10</v>
      </c>
      <c r="E99" s="20"/>
      <c r="F99" s="21">
        <f t="shared" si="1"/>
      </c>
      <c r="G99" s="102"/>
    </row>
    <row r="100" spans="1:7" s="22" customFormat="1" ht="27" customHeight="1">
      <c r="A100" s="108" t="s">
        <v>551</v>
      </c>
      <c r="B100" s="27" t="s">
        <v>621</v>
      </c>
      <c r="C100" s="6" t="s">
        <v>622</v>
      </c>
      <c r="D100" s="6">
        <v>20</v>
      </c>
      <c r="E100" s="20"/>
      <c r="F100" s="21">
        <f t="shared" si="1"/>
      </c>
      <c r="G100" s="102" t="s">
        <v>863</v>
      </c>
    </row>
    <row r="101" spans="1:7" s="22" customFormat="1" ht="27" customHeight="1">
      <c r="A101" s="108" t="s">
        <v>553</v>
      </c>
      <c r="B101" s="27" t="s">
        <v>623</v>
      </c>
      <c r="C101" s="6" t="s">
        <v>455</v>
      </c>
      <c r="D101" s="6">
        <v>32</v>
      </c>
      <c r="E101" s="20"/>
      <c r="F101" s="21">
        <f t="shared" si="1"/>
      </c>
      <c r="G101" s="102"/>
    </row>
    <row r="102" spans="1:7" s="22" customFormat="1" ht="27" customHeight="1">
      <c r="A102" s="24" t="s">
        <v>547</v>
      </c>
      <c r="B102" s="27" t="s">
        <v>624</v>
      </c>
      <c r="C102" s="6" t="s">
        <v>539</v>
      </c>
      <c r="D102" s="6">
        <v>1</v>
      </c>
      <c r="E102" s="20"/>
      <c r="F102" s="21">
        <f t="shared" si="1"/>
      </c>
      <c r="G102" s="102"/>
    </row>
    <row r="103" spans="1:7" s="22" customFormat="1" ht="27" customHeight="1">
      <c r="A103" s="24" t="s">
        <v>549</v>
      </c>
      <c r="B103" s="27" t="s">
        <v>625</v>
      </c>
      <c r="C103" s="6"/>
      <c r="D103" s="6"/>
      <c r="E103" s="20"/>
      <c r="F103" s="21">
        <f t="shared" si="1"/>
      </c>
      <c r="G103" s="102"/>
    </row>
    <row r="104" spans="1:7" s="22" customFormat="1" ht="27" customHeight="1">
      <c r="A104" s="108" t="s">
        <v>545</v>
      </c>
      <c r="B104" s="27" t="s">
        <v>626</v>
      </c>
      <c r="C104" s="6" t="s">
        <v>539</v>
      </c>
      <c r="D104" s="6">
        <v>1</v>
      </c>
      <c r="E104" s="20"/>
      <c r="F104" s="21">
        <f t="shared" si="1"/>
      </c>
      <c r="G104" s="102" t="s">
        <v>864</v>
      </c>
    </row>
    <row r="105" spans="1:7" s="22" customFormat="1" ht="27" customHeight="1">
      <c r="A105" s="110" t="s">
        <v>547</v>
      </c>
      <c r="B105" s="27" t="s">
        <v>627</v>
      </c>
      <c r="C105" s="6" t="s">
        <v>539</v>
      </c>
      <c r="D105" s="6">
        <v>1</v>
      </c>
      <c r="E105" s="20"/>
      <c r="F105" s="21">
        <f t="shared" si="1"/>
      </c>
      <c r="G105" s="102" t="s">
        <v>864</v>
      </c>
    </row>
    <row r="106" spans="1:7" s="22" customFormat="1" ht="27" customHeight="1">
      <c r="A106" s="24" t="s">
        <v>551</v>
      </c>
      <c r="B106" s="27" t="s">
        <v>628</v>
      </c>
      <c r="C106" s="6"/>
      <c r="D106" s="6"/>
      <c r="E106" s="20"/>
      <c r="F106" s="21">
        <f t="shared" si="1"/>
      </c>
      <c r="G106" s="102"/>
    </row>
    <row r="107" spans="1:7" s="22" customFormat="1" ht="27" customHeight="1">
      <c r="A107" s="108" t="s">
        <v>545</v>
      </c>
      <c r="B107" s="27" t="s">
        <v>629</v>
      </c>
      <c r="C107" s="6" t="s">
        <v>539</v>
      </c>
      <c r="D107" s="6">
        <v>2</v>
      </c>
      <c r="E107" s="20"/>
      <c r="F107" s="21">
        <f t="shared" si="1"/>
      </c>
      <c r="G107" s="102" t="s">
        <v>865</v>
      </c>
    </row>
    <row r="108" spans="1:7" s="22" customFormat="1" ht="27" customHeight="1">
      <c r="A108" s="108" t="s">
        <v>547</v>
      </c>
      <c r="B108" s="27" t="s">
        <v>630</v>
      </c>
      <c r="C108" s="6" t="s">
        <v>539</v>
      </c>
      <c r="D108" s="6">
        <v>12</v>
      </c>
      <c r="E108" s="20"/>
      <c r="F108" s="21">
        <f t="shared" si="1"/>
      </c>
      <c r="G108" s="102" t="s">
        <v>865</v>
      </c>
    </row>
    <row r="109" spans="1:7" s="22" customFormat="1" ht="27" customHeight="1">
      <c r="A109" s="108" t="s">
        <v>549</v>
      </c>
      <c r="B109" s="27" t="s">
        <v>631</v>
      </c>
      <c r="C109" s="6" t="s">
        <v>539</v>
      </c>
      <c r="D109" s="6">
        <v>1</v>
      </c>
      <c r="E109" s="20"/>
      <c r="F109" s="21">
        <f t="shared" si="1"/>
      </c>
      <c r="G109" s="102" t="s">
        <v>865</v>
      </c>
    </row>
    <row r="110" spans="1:7" s="22" customFormat="1" ht="27" customHeight="1">
      <c r="A110" s="6" t="s">
        <v>553</v>
      </c>
      <c r="B110" s="27" t="s">
        <v>632</v>
      </c>
      <c r="C110" s="6"/>
      <c r="D110" s="6"/>
      <c r="E110" s="20"/>
      <c r="F110" s="21">
        <f t="shared" si="1"/>
      </c>
      <c r="G110" s="102"/>
    </row>
    <row r="111" spans="1:7" s="22" customFormat="1" ht="27" customHeight="1">
      <c r="A111" s="110" t="s">
        <v>545</v>
      </c>
      <c r="B111" s="27" t="s">
        <v>633</v>
      </c>
      <c r="C111" s="6" t="s">
        <v>523</v>
      </c>
      <c r="D111" s="6">
        <v>2</v>
      </c>
      <c r="E111" s="20"/>
      <c r="F111" s="21">
        <f t="shared" si="1"/>
      </c>
      <c r="G111" s="102"/>
    </row>
    <row r="112" spans="1:7" s="22" customFormat="1" ht="27" customHeight="1">
      <c r="A112" s="110" t="s">
        <v>547</v>
      </c>
      <c r="B112" s="27" t="s">
        <v>634</v>
      </c>
      <c r="C112" s="6" t="s">
        <v>523</v>
      </c>
      <c r="D112" s="6">
        <v>14</v>
      </c>
      <c r="E112" s="20"/>
      <c r="F112" s="21">
        <f t="shared" si="1"/>
      </c>
      <c r="G112" s="102"/>
    </row>
    <row r="113" spans="1:7" s="22" customFormat="1" ht="27" customHeight="1">
      <c r="A113" s="110" t="s">
        <v>549</v>
      </c>
      <c r="B113" s="27" t="s">
        <v>635</v>
      </c>
      <c r="C113" s="6" t="s">
        <v>523</v>
      </c>
      <c r="D113" s="6">
        <v>2</v>
      </c>
      <c r="E113" s="20"/>
      <c r="F113" s="21">
        <f t="shared" si="1"/>
      </c>
      <c r="G113" s="102"/>
    </row>
    <row r="114" spans="1:7" s="22" customFormat="1" ht="27" customHeight="1">
      <c r="A114" s="110" t="s">
        <v>551</v>
      </c>
      <c r="B114" s="27" t="s">
        <v>636</v>
      </c>
      <c r="C114" s="6" t="s">
        <v>523</v>
      </c>
      <c r="D114" s="6">
        <v>1</v>
      </c>
      <c r="E114" s="20"/>
      <c r="F114" s="21">
        <f t="shared" si="1"/>
      </c>
      <c r="G114" s="102"/>
    </row>
    <row r="115" spans="1:7" s="22" customFormat="1" ht="27" customHeight="1">
      <c r="A115" s="24" t="s">
        <v>555</v>
      </c>
      <c r="B115" s="25" t="s">
        <v>637</v>
      </c>
      <c r="C115" s="6"/>
      <c r="D115" s="6"/>
      <c r="E115" s="20"/>
      <c r="F115" s="21">
        <f aca="true" t="shared" si="2" ref="F115:F168">IF(E115&gt;0,ROUND(D115*E115,0),"")</f>
      </c>
      <c r="G115" s="102"/>
    </row>
    <row r="116" spans="1:7" s="22" customFormat="1" ht="27" customHeight="1">
      <c r="A116" s="108" t="s">
        <v>545</v>
      </c>
      <c r="B116" s="25" t="s">
        <v>638</v>
      </c>
      <c r="C116" s="6" t="s">
        <v>539</v>
      </c>
      <c r="D116" s="6">
        <v>2</v>
      </c>
      <c r="E116" s="20"/>
      <c r="F116" s="21">
        <f t="shared" si="2"/>
      </c>
      <c r="G116" s="102"/>
    </row>
    <row r="117" spans="1:7" s="22" customFormat="1" ht="27" customHeight="1">
      <c r="A117" s="108" t="s">
        <v>547</v>
      </c>
      <c r="B117" s="25" t="s">
        <v>639</v>
      </c>
      <c r="C117" s="6" t="s">
        <v>539</v>
      </c>
      <c r="D117" s="6">
        <v>1</v>
      </c>
      <c r="E117" s="20"/>
      <c r="F117" s="21">
        <f t="shared" si="2"/>
      </c>
      <c r="G117" s="102" t="s">
        <v>866</v>
      </c>
    </row>
    <row r="118" spans="1:7" s="22" customFormat="1" ht="27" customHeight="1">
      <c r="A118" s="24" t="s">
        <v>557</v>
      </c>
      <c r="B118" s="25" t="s">
        <v>640</v>
      </c>
      <c r="C118" s="6" t="s">
        <v>539</v>
      </c>
      <c r="D118" s="6">
        <v>2</v>
      </c>
      <c r="E118" s="20"/>
      <c r="F118" s="21">
        <f t="shared" si="2"/>
      </c>
      <c r="G118" s="102"/>
    </row>
    <row r="119" spans="1:7" s="22" customFormat="1" ht="27" customHeight="1">
      <c r="A119" s="24" t="s">
        <v>559</v>
      </c>
      <c r="B119" s="27" t="s">
        <v>641</v>
      </c>
      <c r="C119" s="6" t="s">
        <v>528</v>
      </c>
      <c r="D119" s="6">
        <v>3000</v>
      </c>
      <c r="E119" s="20"/>
      <c r="F119" s="21">
        <f t="shared" si="2"/>
      </c>
      <c r="G119" s="102" t="s">
        <v>867</v>
      </c>
    </row>
    <row r="120" spans="1:7" s="22" customFormat="1" ht="27" customHeight="1">
      <c r="A120" s="24" t="s">
        <v>561</v>
      </c>
      <c r="B120" s="27" t="s">
        <v>642</v>
      </c>
      <c r="C120" s="6"/>
      <c r="D120" s="6"/>
      <c r="E120" s="20"/>
      <c r="F120" s="21">
        <f t="shared" si="2"/>
      </c>
      <c r="G120" s="102"/>
    </row>
    <row r="121" spans="1:7" s="22" customFormat="1" ht="27" customHeight="1">
      <c r="A121" s="108" t="s">
        <v>781</v>
      </c>
      <c r="B121" s="27" t="s">
        <v>643</v>
      </c>
      <c r="C121" s="6" t="s">
        <v>528</v>
      </c>
      <c r="D121" s="24">
        <v>400</v>
      </c>
      <c r="E121" s="20"/>
      <c r="F121" s="21">
        <f t="shared" si="2"/>
      </c>
      <c r="G121" s="102" t="s">
        <v>868</v>
      </c>
    </row>
    <row r="122" spans="1:7" s="22" customFormat="1" ht="27" customHeight="1">
      <c r="A122" s="108" t="s">
        <v>782</v>
      </c>
      <c r="B122" s="27" t="s">
        <v>644</v>
      </c>
      <c r="C122" s="6" t="s">
        <v>528</v>
      </c>
      <c r="D122" s="24">
        <v>500</v>
      </c>
      <c r="E122" s="20"/>
      <c r="F122" s="21">
        <f t="shared" si="2"/>
      </c>
      <c r="G122" s="102" t="s">
        <v>869</v>
      </c>
    </row>
    <row r="123" spans="1:7" s="22" customFormat="1" ht="27" customHeight="1">
      <c r="A123" s="109" t="s">
        <v>645</v>
      </c>
      <c r="B123" s="27" t="s">
        <v>646</v>
      </c>
      <c r="C123" s="6" t="s">
        <v>528</v>
      </c>
      <c r="D123" s="24">
        <v>200</v>
      </c>
      <c r="E123" s="20"/>
      <c r="F123" s="21">
        <f t="shared" si="2"/>
      </c>
      <c r="G123" s="102" t="s">
        <v>870</v>
      </c>
    </row>
    <row r="124" spans="1:7" s="22" customFormat="1" ht="27" customHeight="1">
      <c r="A124" s="109" t="s">
        <v>647</v>
      </c>
      <c r="B124" s="27" t="s">
        <v>648</v>
      </c>
      <c r="C124" s="6" t="s">
        <v>528</v>
      </c>
      <c r="D124" s="24">
        <v>600</v>
      </c>
      <c r="E124" s="20"/>
      <c r="F124" s="21">
        <f t="shared" si="2"/>
      </c>
      <c r="G124" s="102" t="s">
        <v>871</v>
      </c>
    </row>
    <row r="125" spans="1:7" s="22" customFormat="1" ht="27" customHeight="1">
      <c r="A125" s="109" t="s">
        <v>649</v>
      </c>
      <c r="B125" s="27" t="s">
        <v>650</v>
      </c>
      <c r="C125" s="6" t="s">
        <v>528</v>
      </c>
      <c r="D125" s="24">
        <v>2400</v>
      </c>
      <c r="E125" s="20"/>
      <c r="F125" s="21">
        <f t="shared" si="2"/>
      </c>
      <c r="G125" s="102" t="s">
        <v>872</v>
      </c>
    </row>
    <row r="126" spans="1:7" s="22" customFormat="1" ht="27" customHeight="1">
      <c r="A126" s="109" t="s">
        <v>651</v>
      </c>
      <c r="B126" s="27" t="s">
        <v>652</v>
      </c>
      <c r="C126" s="6" t="s">
        <v>528</v>
      </c>
      <c r="D126" s="24">
        <v>1920</v>
      </c>
      <c r="E126" s="20"/>
      <c r="F126" s="21">
        <f t="shared" si="2"/>
      </c>
      <c r="G126" s="102" t="s">
        <v>873</v>
      </c>
    </row>
    <row r="127" spans="1:7" s="22" customFormat="1" ht="27" customHeight="1">
      <c r="A127" s="110" t="s">
        <v>653</v>
      </c>
      <c r="B127" s="27" t="s">
        <v>654</v>
      </c>
      <c r="C127" s="6" t="s">
        <v>528</v>
      </c>
      <c r="D127" s="24">
        <v>240</v>
      </c>
      <c r="E127" s="20"/>
      <c r="F127" s="21">
        <f t="shared" si="2"/>
      </c>
      <c r="G127" s="102" t="s">
        <v>874</v>
      </c>
    </row>
    <row r="128" spans="1:7" s="22" customFormat="1" ht="27" customHeight="1">
      <c r="A128" s="24" t="s">
        <v>563</v>
      </c>
      <c r="B128" s="27" t="s">
        <v>655</v>
      </c>
      <c r="C128" s="6"/>
      <c r="D128" s="24"/>
      <c r="E128" s="20"/>
      <c r="F128" s="21">
        <f t="shared" si="2"/>
      </c>
      <c r="G128" s="102"/>
    </row>
    <row r="129" spans="1:7" s="22" customFormat="1" ht="27" customHeight="1">
      <c r="A129" s="108" t="s">
        <v>781</v>
      </c>
      <c r="B129" s="27" t="s">
        <v>656</v>
      </c>
      <c r="C129" s="6" t="s">
        <v>528</v>
      </c>
      <c r="D129" s="6">
        <v>240</v>
      </c>
      <c r="E129" s="20"/>
      <c r="F129" s="21">
        <f t="shared" si="2"/>
      </c>
      <c r="G129" s="102" t="s">
        <v>875</v>
      </c>
    </row>
    <row r="130" spans="1:7" s="22" customFormat="1" ht="27" customHeight="1">
      <c r="A130" s="108" t="s">
        <v>782</v>
      </c>
      <c r="B130" s="27" t="s">
        <v>657</v>
      </c>
      <c r="C130" s="6" t="s">
        <v>528</v>
      </c>
      <c r="D130" s="6">
        <v>240</v>
      </c>
      <c r="E130" s="20"/>
      <c r="F130" s="21">
        <f t="shared" si="2"/>
      </c>
      <c r="G130" s="102" t="s">
        <v>876</v>
      </c>
    </row>
    <row r="131" spans="1:7" s="22" customFormat="1" ht="27" customHeight="1">
      <c r="A131" s="108" t="s">
        <v>645</v>
      </c>
      <c r="B131" s="27" t="s">
        <v>658</v>
      </c>
      <c r="C131" s="6" t="s">
        <v>528</v>
      </c>
      <c r="D131" s="6">
        <v>240</v>
      </c>
      <c r="E131" s="20"/>
      <c r="F131" s="21">
        <f t="shared" si="2"/>
      </c>
      <c r="G131" s="102" t="s">
        <v>877</v>
      </c>
    </row>
    <row r="132" spans="1:7" s="22" customFormat="1" ht="27" customHeight="1">
      <c r="A132" s="108" t="s">
        <v>647</v>
      </c>
      <c r="B132" s="27" t="s">
        <v>659</v>
      </c>
      <c r="C132" s="6" t="s">
        <v>528</v>
      </c>
      <c r="D132" s="6">
        <v>600</v>
      </c>
      <c r="E132" s="20"/>
      <c r="F132" s="21">
        <f t="shared" si="2"/>
      </c>
      <c r="G132" s="102"/>
    </row>
    <row r="133" spans="1:7" s="22" customFormat="1" ht="27" customHeight="1">
      <c r="A133" s="108" t="s">
        <v>649</v>
      </c>
      <c r="B133" s="27" t="s">
        <v>660</v>
      </c>
      <c r="C133" s="6" t="s">
        <v>528</v>
      </c>
      <c r="D133" s="6">
        <v>720</v>
      </c>
      <c r="E133" s="20"/>
      <c r="F133" s="21">
        <f t="shared" si="2"/>
      </c>
      <c r="G133" s="102" t="s">
        <v>878</v>
      </c>
    </row>
    <row r="134" spans="1:7" s="22" customFormat="1" ht="27" customHeight="1">
      <c r="A134" s="108" t="s">
        <v>651</v>
      </c>
      <c r="B134" s="27" t="s">
        <v>661</v>
      </c>
      <c r="C134" s="6" t="s">
        <v>528</v>
      </c>
      <c r="D134" s="6">
        <v>200</v>
      </c>
      <c r="E134" s="20"/>
      <c r="F134" s="21">
        <f t="shared" si="2"/>
      </c>
      <c r="G134" s="102" t="s">
        <v>879</v>
      </c>
    </row>
    <row r="135" spans="1:7" s="22" customFormat="1" ht="27" customHeight="1">
      <c r="A135" s="24" t="s">
        <v>565</v>
      </c>
      <c r="B135" s="27" t="s">
        <v>662</v>
      </c>
      <c r="C135" s="6"/>
      <c r="D135" s="6"/>
      <c r="E135" s="20"/>
      <c r="F135" s="21">
        <f t="shared" si="2"/>
      </c>
      <c r="G135" s="102"/>
    </row>
    <row r="136" spans="1:7" s="22" customFormat="1" ht="27" customHeight="1">
      <c r="A136" s="109" t="s">
        <v>781</v>
      </c>
      <c r="B136" s="27" t="s">
        <v>663</v>
      </c>
      <c r="C136" s="6" t="s">
        <v>664</v>
      </c>
      <c r="D136" s="6">
        <v>1</v>
      </c>
      <c r="E136" s="20"/>
      <c r="F136" s="21">
        <f t="shared" si="2"/>
      </c>
      <c r="G136" s="102" t="s">
        <v>880</v>
      </c>
    </row>
    <row r="137" spans="1:7" s="22" customFormat="1" ht="27" customHeight="1">
      <c r="A137" s="109" t="s">
        <v>782</v>
      </c>
      <c r="B137" s="27" t="s">
        <v>665</v>
      </c>
      <c r="C137" s="6" t="s">
        <v>664</v>
      </c>
      <c r="D137" s="6">
        <v>12</v>
      </c>
      <c r="E137" s="20"/>
      <c r="F137" s="21">
        <f t="shared" si="2"/>
      </c>
      <c r="G137" s="102"/>
    </row>
    <row r="138" spans="1:7" s="22" customFormat="1" ht="27" customHeight="1">
      <c r="A138" s="109" t="s">
        <v>645</v>
      </c>
      <c r="B138" s="27" t="s">
        <v>666</v>
      </c>
      <c r="C138" s="6" t="s">
        <v>528</v>
      </c>
      <c r="D138" s="6">
        <v>240</v>
      </c>
      <c r="E138" s="20"/>
      <c r="F138" s="21">
        <f t="shared" si="2"/>
      </c>
      <c r="G138" s="102"/>
    </row>
    <row r="139" spans="1:7" s="22" customFormat="1" ht="27" customHeight="1">
      <c r="A139" s="109" t="s">
        <v>647</v>
      </c>
      <c r="B139" s="27" t="s">
        <v>667</v>
      </c>
      <c r="C139" s="6" t="s">
        <v>528</v>
      </c>
      <c r="D139" s="6">
        <v>100</v>
      </c>
      <c r="E139" s="20"/>
      <c r="F139" s="21">
        <f t="shared" si="2"/>
      </c>
      <c r="G139" s="102"/>
    </row>
    <row r="140" spans="1:7" s="22" customFormat="1" ht="27" customHeight="1">
      <c r="A140" s="109" t="s">
        <v>649</v>
      </c>
      <c r="B140" s="27" t="s">
        <v>668</v>
      </c>
      <c r="C140" s="6" t="s">
        <v>536</v>
      </c>
      <c r="D140" s="6">
        <v>1</v>
      </c>
      <c r="E140" s="20"/>
      <c r="F140" s="21">
        <f t="shared" si="2"/>
      </c>
      <c r="G140" s="102"/>
    </row>
    <row r="141" spans="1:7" s="22" customFormat="1" ht="27" customHeight="1">
      <c r="A141" s="26" t="s">
        <v>567</v>
      </c>
      <c r="B141" s="27" t="s">
        <v>669</v>
      </c>
      <c r="C141" s="6"/>
      <c r="D141" s="6"/>
      <c r="E141" s="20"/>
      <c r="F141" s="21">
        <f t="shared" si="2"/>
      </c>
      <c r="G141" s="102"/>
    </row>
    <row r="142" spans="1:7" s="22" customFormat="1" ht="27" customHeight="1">
      <c r="A142" s="109" t="s">
        <v>781</v>
      </c>
      <c r="B142" s="27" t="s">
        <v>670</v>
      </c>
      <c r="C142" s="6" t="s">
        <v>528</v>
      </c>
      <c r="D142" s="6">
        <v>246</v>
      </c>
      <c r="E142" s="20"/>
      <c r="F142" s="21">
        <f t="shared" si="2"/>
      </c>
      <c r="G142" s="102" t="s">
        <v>881</v>
      </c>
    </row>
    <row r="143" spans="1:7" s="22" customFormat="1" ht="27" customHeight="1">
      <c r="A143" s="109" t="s">
        <v>782</v>
      </c>
      <c r="B143" s="27" t="s">
        <v>671</v>
      </c>
      <c r="C143" s="6" t="s">
        <v>672</v>
      </c>
      <c r="D143" s="6">
        <v>10</v>
      </c>
      <c r="E143" s="20"/>
      <c r="F143" s="21">
        <f t="shared" si="2"/>
      </c>
      <c r="G143" s="102"/>
    </row>
    <row r="144" spans="1:7" s="22" customFormat="1" ht="27" customHeight="1">
      <c r="A144" s="109" t="s">
        <v>645</v>
      </c>
      <c r="B144" s="27" t="s">
        <v>673</v>
      </c>
      <c r="C144" s="6" t="s">
        <v>664</v>
      </c>
      <c r="D144" s="6">
        <v>1</v>
      </c>
      <c r="E144" s="20"/>
      <c r="F144" s="21">
        <f t="shared" si="2"/>
      </c>
      <c r="G144" s="102"/>
    </row>
    <row r="145" spans="1:7" s="22" customFormat="1" ht="27" customHeight="1">
      <c r="A145" s="26" t="s">
        <v>674</v>
      </c>
      <c r="B145" s="27" t="s">
        <v>675</v>
      </c>
      <c r="C145" s="6" t="s">
        <v>528</v>
      </c>
      <c r="D145" s="6">
        <v>100</v>
      </c>
      <c r="E145" s="20"/>
      <c r="F145" s="21">
        <f t="shared" si="2"/>
      </c>
      <c r="G145" s="102"/>
    </row>
    <row r="146" spans="1:7" s="22" customFormat="1" ht="27" customHeight="1">
      <c r="A146" s="6" t="s">
        <v>676</v>
      </c>
      <c r="B146" s="27" t="s">
        <v>677</v>
      </c>
      <c r="C146" s="6" t="s">
        <v>678</v>
      </c>
      <c r="D146" s="6">
        <v>100</v>
      </c>
      <c r="E146" s="20"/>
      <c r="F146" s="21">
        <f t="shared" si="2"/>
      </c>
      <c r="G146" s="102" t="s">
        <v>882</v>
      </c>
    </row>
    <row r="147" spans="1:7" s="22" customFormat="1" ht="27" customHeight="1">
      <c r="A147" s="24" t="s">
        <v>783</v>
      </c>
      <c r="B147" s="27" t="s">
        <v>679</v>
      </c>
      <c r="C147" s="6"/>
      <c r="D147" s="6"/>
      <c r="E147" s="20"/>
      <c r="F147" s="21">
        <f t="shared" si="2"/>
      </c>
      <c r="G147" s="114"/>
    </row>
    <row r="148" spans="1:7" s="22" customFormat="1" ht="27" customHeight="1">
      <c r="A148" s="24" t="s">
        <v>545</v>
      </c>
      <c r="B148" s="27" t="s">
        <v>680</v>
      </c>
      <c r="C148" s="6" t="s">
        <v>455</v>
      </c>
      <c r="D148" s="6">
        <v>2</v>
      </c>
      <c r="E148" s="20"/>
      <c r="F148" s="21">
        <f t="shared" si="2"/>
      </c>
      <c r="G148" s="102" t="s">
        <v>883</v>
      </c>
    </row>
    <row r="149" spans="1:7" s="22" customFormat="1" ht="27" customHeight="1">
      <c r="A149" s="24" t="s">
        <v>547</v>
      </c>
      <c r="B149" s="27" t="s">
        <v>681</v>
      </c>
      <c r="C149" s="6"/>
      <c r="D149" s="6"/>
      <c r="E149" s="20"/>
      <c r="F149" s="21">
        <f t="shared" si="2"/>
      </c>
      <c r="G149" s="102"/>
    </row>
    <row r="150" spans="1:7" s="22" customFormat="1" ht="36">
      <c r="A150" s="108" t="s">
        <v>781</v>
      </c>
      <c r="B150" s="27" t="s">
        <v>682</v>
      </c>
      <c r="C150" s="6" t="s">
        <v>455</v>
      </c>
      <c r="D150" s="6">
        <v>10</v>
      </c>
      <c r="E150" s="20"/>
      <c r="F150" s="21">
        <f t="shared" si="2"/>
      </c>
      <c r="G150" s="102" t="s">
        <v>884</v>
      </c>
    </row>
    <row r="151" spans="1:7" s="22" customFormat="1" ht="36">
      <c r="A151" s="110" t="s">
        <v>782</v>
      </c>
      <c r="B151" s="27" t="s">
        <v>683</v>
      </c>
      <c r="C151" s="6" t="s">
        <v>455</v>
      </c>
      <c r="D151" s="6">
        <v>2</v>
      </c>
      <c r="E151" s="20"/>
      <c r="F151" s="21">
        <f t="shared" si="2"/>
      </c>
      <c r="G151" s="102" t="s">
        <v>884</v>
      </c>
    </row>
    <row r="152" spans="1:7" s="22" customFormat="1" ht="27" customHeight="1">
      <c r="A152" s="24" t="s">
        <v>784</v>
      </c>
      <c r="B152" s="27" t="s">
        <v>684</v>
      </c>
      <c r="C152" s="6"/>
      <c r="D152" s="6"/>
      <c r="E152" s="20"/>
      <c r="F152" s="21">
        <f t="shared" si="2"/>
      </c>
      <c r="G152" s="114"/>
    </row>
    <row r="153" spans="1:7" s="22" customFormat="1" ht="27" customHeight="1">
      <c r="A153" s="24" t="s">
        <v>545</v>
      </c>
      <c r="B153" s="27" t="s">
        <v>685</v>
      </c>
      <c r="C153" s="6" t="s">
        <v>539</v>
      </c>
      <c r="D153" s="6">
        <v>2</v>
      </c>
      <c r="E153" s="20"/>
      <c r="F153" s="21">
        <f t="shared" si="2"/>
      </c>
      <c r="G153" s="102"/>
    </row>
    <row r="154" spans="1:7" s="22" customFormat="1" ht="27" customHeight="1">
      <c r="A154" s="24" t="s">
        <v>547</v>
      </c>
      <c r="B154" s="27" t="s">
        <v>686</v>
      </c>
      <c r="C154" s="6" t="s">
        <v>539</v>
      </c>
      <c r="D154" s="6">
        <v>1</v>
      </c>
      <c r="E154" s="20"/>
      <c r="F154" s="21">
        <f t="shared" si="2"/>
      </c>
      <c r="G154" s="102"/>
    </row>
    <row r="155" spans="1:7" s="22" customFormat="1" ht="27" customHeight="1">
      <c r="A155" s="24" t="s">
        <v>549</v>
      </c>
      <c r="B155" s="27" t="s">
        <v>582</v>
      </c>
      <c r="C155" s="6" t="s">
        <v>539</v>
      </c>
      <c r="D155" s="6">
        <v>1</v>
      </c>
      <c r="E155" s="20"/>
      <c r="F155" s="21">
        <f t="shared" si="2"/>
      </c>
      <c r="G155" s="102"/>
    </row>
    <row r="156" spans="1:7" s="22" customFormat="1" ht="27" customHeight="1">
      <c r="A156" s="24" t="s">
        <v>551</v>
      </c>
      <c r="B156" s="27" t="s">
        <v>687</v>
      </c>
      <c r="C156" s="6" t="s">
        <v>523</v>
      </c>
      <c r="D156" s="6">
        <v>1</v>
      </c>
      <c r="E156" s="20"/>
      <c r="F156" s="21">
        <f t="shared" si="2"/>
      </c>
      <c r="G156" s="102"/>
    </row>
    <row r="157" spans="1:7" s="22" customFormat="1" ht="27" customHeight="1">
      <c r="A157" s="24" t="s">
        <v>553</v>
      </c>
      <c r="B157" s="27" t="s">
        <v>688</v>
      </c>
      <c r="C157" s="6" t="s">
        <v>523</v>
      </c>
      <c r="D157" s="6">
        <v>1</v>
      </c>
      <c r="E157" s="20"/>
      <c r="F157" s="21">
        <f t="shared" si="2"/>
      </c>
      <c r="G157" s="102"/>
    </row>
    <row r="158" spans="1:7" s="22" customFormat="1" ht="48">
      <c r="A158" s="24" t="s">
        <v>555</v>
      </c>
      <c r="B158" s="27" t="s">
        <v>546</v>
      </c>
      <c r="C158" s="6" t="s">
        <v>523</v>
      </c>
      <c r="D158" s="6">
        <v>1</v>
      </c>
      <c r="E158" s="20"/>
      <c r="F158" s="21">
        <f t="shared" si="2"/>
      </c>
      <c r="G158" s="102" t="s">
        <v>885</v>
      </c>
    </row>
    <row r="159" spans="1:7" s="22" customFormat="1" ht="27" customHeight="1">
      <c r="A159" s="6" t="s">
        <v>557</v>
      </c>
      <c r="B159" s="27" t="s">
        <v>689</v>
      </c>
      <c r="C159" s="6" t="s">
        <v>523</v>
      </c>
      <c r="D159" s="6">
        <v>1</v>
      </c>
      <c r="E159" s="20"/>
      <c r="F159" s="21">
        <f t="shared" si="2"/>
      </c>
      <c r="G159" s="102"/>
    </row>
    <row r="160" spans="1:7" s="22" customFormat="1" ht="27" customHeight="1">
      <c r="A160" s="24" t="s">
        <v>559</v>
      </c>
      <c r="B160" s="27" t="s">
        <v>690</v>
      </c>
      <c r="C160" s="6" t="s">
        <v>523</v>
      </c>
      <c r="D160" s="6">
        <v>1</v>
      </c>
      <c r="E160" s="20"/>
      <c r="F160" s="21">
        <f t="shared" si="2"/>
      </c>
      <c r="G160" s="102"/>
    </row>
    <row r="161" spans="1:7" s="22" customFormat="1" ht="27" customHeight="1">
      <c r="A161" s="24" t="s">
        <v>561</v>
      </c>
      <c r="B161" s="27" t="s">
        <v>558</v>
      </c>
      <c r="C161" s="6" t="s">
        <v>523</v>
      </c>
      <c r="D161" s="6">
        <v>1</v>
      </c>
      <c r="E161" s="20"/>
      <c r="F161" s="21">
        <f t="shared" si="2"/>
      </c>
      <c r="G161" s="102" t="s">
        <v>846</v>
      </c>
    </row>
    <row r="162" spans="1:7" s="22" customFormat="1" ht="27" customHeight="1">
      <c r="A162" s="24" t="s">
        <v>563</v>
      </c>
      <c r="B162" s="27" t="s">
        <v>560</v>
      </c>
      <c r="C162" s="6" t="s">
        <v>523</v>
      </c>
      <c r="D162" s="6">
        <v>1</v>
      </c>
      <c r="E162" s="20"/>
      <c r="F162" s="21">
        <f t="shared" si="2"/>
      </c>
      <c r="G162" s="102" t="s">
        <v>845</v>
      </c>
    </row>
    <row r="163" spans="1:7" s="22" customFormat="1" ht="27" customHeight="1">
      <c r="A163" s="24" t="s">
        <v>565</v>
      </c>
      <c r="B163" s="27" t="s">
        <v>566</v>
      </c>
      <c r="C163" s="6" t="s">
        <v>523</v>
      </c>
      <c r="D163" s="6">
        <v>1</v>
      </c>
      <c r="E163" s="20"/>
      <c r="F163" s="21">
        <f t="shared" si="2"/>
      </c>
      <c r="G163" s="102" t="s">
        <v>845</v>
      </c>
    </row>
    <row r="164" spans="1:7" s="22" customFormat="1" ht="36">
      <c r="A164" s="6" t="s">
        <v>567</v>
      </c>
      <c r="B164" s="27" t="s">
        <v>691</v>
      </c>
      <c r="C164" s="6" t="s">
        <v>523</v>
      </c>
      <c r="D164" s="6">
        <v>1</v>
      </c>
      <c r="E164" s="20"/>
      <c r="F164" s="21">
        <f t="shared" si="2"/>
      </c>
      <c r="G164" s="102" t="s">
        <v>886</v>
      </c>
    </row>
    <row r="165" spans="1:7" s="22" customFormat="1" ht="27" customHeight="1">
      <c r="A165" s="6" t="s">
        <v>674</v>
      </c>
      <c r="B165" s="27" t="s">
        <v>556</v>
      </c>
      <c r="C165" s="6" t="s">
        <v>523</v>
      </c>
      <c r="D165" s="6">
        <v>1</v>
      </c>
      <c r="E165" s="20"/>
      <c r="F165" s="21">
        <f t="shared" si="2"/>
      </c>
      <c r="G165" s="102" t="s">
        <v>845</v>
      </c>
    </row>
    <row r="166" spans="1:7" s="22" customFormat="1" ht="27" customHeight="1">
      <c r="A166" s="6" t="s">
        <v>676</v>
      </c>
      <c r="B166" s="27" t="s">
        <v>552</v>
      </c>
      <c r="C166" s="6" t="s">
        <v>523</v>
      </c>
      <c r="D166" s="6">
        <v>1</v>
      </c>
      <c r="E166" s="20"/>
      <c r="F166" s="21">
        <f t="shared" si="2"/>
      </c>
      <c r="G166" s="102"/>
    </row>
    <row r="167" spans="1:7" s="22" customFormat="1" ht="36">
      <c r="A167" s="6" t="s">
        <v>692</v>
      </c>
      <c r="B167" s="27" t="s">
        <v>595</v>
      </c>
      <c r="C167" s="6" t="s">
        <v>523</v>
      </c>
      <c r="D167" s="6">
        <v>1</v>
      </c>
      <c r="E167" s="20"/>
      <c r="F167" s="21">
        <f t="shared" si="2"/>
      </c>
      <c r="G167" s="102" t="s">
        <v>887</v>
      </c>
    </row>
    <row r="168" spans="1:7" s="22" customFormat="1" ht="27" customHeight="1">
      <c r="A168" s="6" t="s">
        <v>693</v>
      </c>
      <c r="B168" s="27" t="s">
        <v>596</v>
      </c>
      <c r="C168" s="6" t="s">
        <v>523</v>
      </c>
      <c r="D168" s="6">
        <v>1</v>
      </c>
      <c r="E168" s="20"/>
      <c r="F168" s="21">
        <f t="shared" si="2"/>
      </c>
      <c r="G168" s="102" t="s">
        <v>888</v>
      </c>
    </row>
    <row r="169" spans="1:7" s="22" customFormat="1" ht="27" customHeight="1">
      <c r="A169" s="6" t="s">
        <v>694</v>
      </c>
      <c r="B169" s="27" t="s">
        <v>695</v>
      </c>
      <c r="C169" s="6" t="s">
        <v>523</v>
      </c>
      <c r="D169" s="6">
        <v>1</v>
      </c>
      <c r="E169" s="20"/>
      <c r="F169" s="21">
        <f t="shared" si="0"/>
      </c>
      <c r="G169" s="102"/>
    </row>
    <row r="170" spans="1:7" s="22" customFormat="1" ht="27" customHeight="1">
      <c r="A170" s="24" t="s">
        <v>696</v>
      </c>
      <c r="B170" s="25" t="s">
        <v>697</v>
      </c>
      <c r="C170" s="6" t="s">
        <v>523</v>
      </c>
      <c r="D170" s="6">
        <v>1</v>
      </c>
      <c r="E170" s="20"/>
      <c r="F170" s="21">
        <f t="shared" si="0"/>
      </c>
      <c r="G170" s="102" t="s">
        <v>889</v>
      </c>
    </row>
    <row r="171" spans="1:7" s="22" customFormat="1" ht="27" customHeight="1">
      <c r="A171" s="24" t="s">
        <v>785</v>
      </c>
      <c r="B171" s="25" t="s">
        <v>786</v>
      </c>
      <c r="C171" s="6"/>
      <c r="D171" s="6"/>
      <c r="E171" s="20"/>
      <c r="F171" s="21">
        <f t="shared" si="0"/>
      </c>
      <c r="G171" s="114"/>
    </row>
    <row r="172" spans="1:7" s="22" customFormat="1" ht="27" customHeight="1">
      <c r="A172" s="24" t="s">
        <v>545</v>
      </c>
      <c r="B172" s="25" t="s">
        <v>698</v>
      </c>
      <c r="C172" s="6" t="s">
        <v>664</v>
      </c>
      <c r="D172" s="6">
        <v>2</v>
      </c>
      <c r="E172" s="20"/>
      <c r="F172" s="21">
        <f t="shared" si="0"/>
      </c>
      <c r="G172" s="102"/>
    </row>
    <row r="173" spans="1:7" s="22" customFormat="1" ht="27" customHeight="1">
      <c r="A173" s="24" t="s">
        <v>547</v>
      </c>
      <c r="B173" s="25" t="s">
        <v>699</v>
      </c>
      <c r="C173" s="6" t="s">
        <v>664</v>
      </c>
      <c r="D173" s="6">
        <v>2</v>
      </c>
      <c r="E173" s="20"/>
      <c r="F173" s="21">
        <f t="shared" si="0"/>
      </c>
      <c r="G173" s="102"/>
    </row>
    <row r="174" spans="1:7" s="22" customFormat="1" ht="27" customHeight="1">
      <c r="A174" s="24" t="s">
        <v>549</v>
      </c>
      <c r="B174" s="27" t="s">
        <v>554</v>
      </c>
      <c r="C174" s="6" t="s">
        <v>539</v>
      </c>
      <c r="D174" s="6">
        <v>2</v>
      </c>
      <c r="E174" s="20"/>
      <c r="F174" s="21">
        <f t="shared" si="0"/>
      </c>
      <c r="G174" s="102"/>
    </row>
    <row r="175" spans="1:7" s="22" customFormat="1" ht="27" customHeight="1">
      <c r="A175" s="24" t="s">
        <v>551</v>
      </c>
      <c r="B175" s="27" t="s">
        <v>700</v>
      </c>
      <c r="C175" s="6" t="s">
        <v>664</v>
      </c>
      <c r="D175" s="6">
        <v>2</v>
      </c>
      <c r="E175" s="20"/>
      <c r="F175" s="21">
        <f t="shared" si="0"/>
      </c>
      <c r="G175" s="102"/>
    </row>
    <row r="176" spans="1:7" s="22" customFormat="1" ht="27" customHeight="1">
      <c r="A176" s="24" t="s">
        <v>553</v>
      </c>
      <c r="B176" s="27" t="s">
        <v>701</v>
      </c>
      <c r="C176" s="6" t="s">
        <v>539</v>
      </c>
      <c r="D176" s="24">
        <v>4</v>
      </c>
      <c r="E176" s="20"/>
      <c r="F176" s="21">
        <f t="shared" si="0"/>
      </c>
      <c r="G176" s="102"/>
    </row>
    <row r="177" spans="1:7" s="22" customFormat="1" ht="27" customHeight="1">
      <c r="A177" s="24" t="s">
        <v>555</v>
      </c>
      <c r="B177" s="27" t="s">
        <v>702</v>
      </c>
      <c r="C177" s="6" t="s">
        <v>539</v>
      </c>
      <c r="D177" s="24">
        <v>2</v>
      </c>
      <c r="E177" s="20"/>
      <c r="F177" s="21">
        <f t="shared" si="0"/>
      </c>
      <c r="G177" s="102"/>
    </row>
    <row r="178" spans="1:7" s="22" customFormat="1" ht="27" customHeight="1">
      <c r="A178" s="26" t="s">
        <v>557</v>
      </c>
      <c r="B178" s="27" t="s">
        <v>628</v>
      </c>
      <c r="C178" s="6" t="s">
        <v>455</v>
      </c>
      <c r="D178" s="24">
        <v>4</v>
      </c>
      <c r="E178" s="20"/>
      <c r="F178" s="21">
        <f t="shared" si="0"/>
      </c>
      <c r="G178" s="102"/>
    </row>
    <row r="179" spans="1:7" s="22" customFormat="1" ht="27" customHeight="1">
      <c r="A179" s="26" t="s">
        <v>787</v>
      </c>
      <c r="B179" s="27" t="s">
        <v>703</v>
      </c>
      <c r="C179" s="6"/>
      <c r="D179" s="24"/>
      <c r="E179" s="20"/>
      <c r="F179" s="21">
        <f t="shared" si="0"/>
      </c>
      <c r="G179" s="102"/>
    </row>
    <row r="180" spans="1:7" s="22" customFormat="1" ht="27" customHeight="1">
      <c r="A180" s="26" t="s">
        <v>788</v>
      </c>
      <c r="B180" s="27" t="s">
        <v>789</v>
      </c>
      <c r="C180" s="6"/>
      <c r="D180" s="24"/>
      <c r="E180" s="20"/>
      <c r="F180" s="21">
        <f t="shared" si="0"/>
      </c>
      <c r="G180" s="102"/>
    </row>
    <row r="181" spans="1:7" s="22" customFormat="1" ht="27" customHeight="1">
      <c r="A181" s="26" t="s">
        <v>790</v>
      </c>
      <c r="B181" s="27" t="s">
        <v>704</v>
      </c>
      <c r="C181" s="6"/>
      <c r="D181" s="24"/>
      <c r="E181" s="20"/>
      <c r="F181" s="21">
        <f t="shared" si="0"/>
      </c>
      <c r="G181" s="102"/>
    </row>
    <row r="182" spans="1:7" s="22" customFormat="1" ht="27" customHeight="1">
      <c r="A182" s="6">
        <v>-1</v>
      </c>
      <c r="B182" s="27" t="s">
        <v>791</v>
      </c>
      <c r="C182" s="6" t="s">
        <v>705</v>
      </c>
      <c r="D182" s="24">
        <v>3</v>
      </c>
      <c r="E182" s="20"/>
      <c r="F182" s="21">
        <f t="shared" si="0"/>
      </c>
      <c r="G182" s="113" t="s">
        <v>890</v>
      </c>
    </row>
    <row r="183" spans="1:7" s="22" customFormat="1" ht="27" customHeight="1">
      <c r="A183" s="24">
        <v>-2</v>
      </c>
      <c r="B183" s="27" t="s">
        <v>792</v>
      </c>
      <c r="C183" s="6" t="s">
        <v>705</v>
      </c>
      <c r="D183" s="24">
        <v>3</v>
      </c>
      <c r="E183" s="20"/>
      <c r="F183" s="21">
        <f t="shared" si="0"/>
      </c>
      <c r="G183" s="113" t="s">
        <v>891</v>
      </c>
    </row>
    <row r="184" spans="1:7" s="22" customFormat="1" ht="27" customHeight="1">
      <c r="A184" s="24">
        <v>-3</v>
      </c>
      <c r="B184" s="27" t="s">
        <v>793</v>
      </c>
      <c r="C184" s="6" t="s">
        <v>705</v>
      </c>
      <c r="D184" s="6">
        <v>3</v>
      </c>
      <c r="E184" s="20"/>
      <c r="F184" s="21">
        <f t="shared" si="0"/>
      </c>
      <c r="G184" s="113" t="s">
        <v>890</v>
      </c>
    </row>
    <row r="185" spans="1:7" s="22" customFormat="1" ht="27" customHeight="1">
      <c r="A185" s="24" t="s">
        <v>794</v>
      </c>
      <c r="B185" s="27" t="s">
        <v>706</v>
      </c>
      <c r="C185" s="6"/>
      <c r="D185" s="6"/>
      <c r="E185" s="20"/>
      <c r="F185" s="21">
        <f t="shared" si="0"/>
      </c>
      <c r="G185" s="115"/>
    </row>
    <row r="186" spans="1:7" s="22" customFormat="1" ht="48">
      <c r="A186" s="24">
        <v>-1</v>
      </c>
      <c r="B186" s="27" t="s">
        <v>795</v>
      </c>
      <c r="C186" s="6" t="s">
        <v>539</v>
      </c>
      <c r="D186" s="6">
        <v>1</v>
      </c>
      <c r="E186" s="20"/>
      <c r="F186" s="21">
        <f t="shared" si="0"/>
      </c>
      <c r="G186" s="113" t="s">
        <v>892</v>
      </c>
    </row>
    <row r="187" spans="1:7" s="22" customFormat="1" ht="48">
      <c r="A187" s="24">
        <v>-2</v>
      </c>
      <c r="B187" s="27" t="s">
        <v>796</v>
      </c>
      <c r="C187" s="6" t="s">
        <v>539</v>
      </c>
      <c r="D187" s="6">
        <v>1</v>
      </c>
      <c r="E187" s="20"/>
      <c r="F187" s="21">
        <f t="shared" si="0"/>
      </c>
      <c r="G187" s="113" t="s">
        <v>892</v>
      </c>
    </row>
    <row r="188" spans="1:7" s="22" customFormat="1" ht="48">
      <c r="A188" s="24">
        <v>-3</v>
      </c>
      <c r="B188" s="27" t="s">
        <v>797</v>
      </c>
      <c r="C188" s="6" t="s">
        <v>539</v>
      </c>
      <c r="D188" s="6">
        <v>1</v>
      </c>
      <c r="E188" s="20"/>
      <c r="F188" s="21">
        <f t="shared" si="0"/>
      </c>
      <c r="G188" s="113" t="s">
        <v>892</v>
      </c>
    </row>
    <row r="189" spans="1:7" s="22" customFormat="1" ht="27" customHeight="1">
      <c r="A189" s="24" t="s">
        <v>798</v>
      </c>
      <c r="B189" s="27" t="s">
        <v>707</v>
      </c>
      <c r="C189" s="6"/>
      <c r="D189" s="6"/>
      <c r="E189" s="20"/>
      <c r="F189" s="21">
        <f t="shared" si="0"/>
      </c>
      <c r="G189" s="115"/>
    </row>
    <row r="190" spans="1:7" s="22" customFormat="1" ht="27" customHeight="1">
      <c r="A190" s="24">
        <v>-1</v>
      </c>
      <c r="B190" s="27" t="s">
        <v>799</v>
      </c>
      <c r="C190" s="6" t="s">
        <v>705</v>
      </c>
      <c r="D190" s="6">
        <v>3</v>
      </c>
      <c r="E190" s="20"/>
      <c r="F190" s="21">
        <f t="shared" si="0"/>
      </c>
      <c r="G190" s="113" t="s">
        <v>893</v>
      </c>
    </row>
    <row r="191" spans="1:7" s="22" customFormat="1" ht="27" customHeight="1">
      <c r="A191" s="26">
        <v>-2</v>
      </c>
      <c r="B191" s="27" t="s">
        <v>800</v>
      </c>
      <c r="C191" s="6" t="s">
        <v>705</v>
      </c>
      <c r="D191" s="6">
        <v>3</v>
      </c>
      <c r="E191" s="20"/>
      <c r="F191" s="21">
        <f t="shared" si="0"/>
      </c>
      <c r="G191" s="113" t="s">
        <v>893</v>
      </c>
    </row>
    <row r="192" spans="1:7" s="22" customFormat="1" ht="27" customHeight="1">
      <c r="A192" s="26">
        <v>-3</v>
      </c>
      <c r="B192" s="27" t="s">
        <v>801</v>
      </c>
      <c r="C192" s="6" t="s">
        <v>705</v>
      </c>
      <c r="D192" s="6">
        <v>6</v>
      </c>
      <c r="E192" s="20"/>
      <c r="F192" s="21">
        <f t="shared" si="0"/>
      </c>
      <c r="G192" s="113" t="s">
        <v>893</v>
      </c>
    </row>
    <row r="193" spans="1:7" s="22" customFormat="1" ht="27" customHeight="1">
      <c r="A193" s="26">
        <v>-4</v>
      </c>
      <c r="B193" s="27" t="s">
        <v>802</v>
      </c>
      <c r="C193" s="6" t="s">
        <v>705</v>
      </c>
      <c r="D193" s="6">
        <v>3</v>
      </c>
      <c r="E193" s="20"/>
      <c r="F193" s="21">
        <f t="shared" si="0"/>
      </c>
      <c r="G193" s="113" t="s">
        <v>894</v>
      </c>
    </row>
    <row r="194" spans="1:7" s="22" customFormat="1" ht="27" customHeight="1">
      <c r="A194" s="26" t="s">
        <v>803</v>
      </c>
      <c r="B194" s="27" t="s">
        <v>708</v>
      </c>
      <c r="C194" s="6"/>
      <c r="D194" s="6"/>
      <c r="E194" s="20"/>
      <c r="F194" s="21">
        <f t="shared" si="0"/>
      </c>
      <c r="G194" s="115"/>
    </row>
    <row r="195" spans="1:7" s="22" customFormat="1" ht="132">
      <c r="A195" s="26">
        <v>-1</v>
      </c>
      <c r="B195" s="27" t="s">
        <v>804</v>
      </c>
      <c r="C195" s="6" t="s">
        <v>709</v>
      </c>
      <c r="D195" s="6">
        <v>18</v>
      </c>
      <c r="E195" s="20"/>
      <c r="F195" s="21">
        <f t="shared" si="0"/>
      </c>
      <c r="G195" s="113" t="s">
        <v>895</v>
      </c>
    </row>
    <row r="196" spans="1:7" s="22" customFormat="1" ht="27" customHeight="1">
      <c r="A196" s="26">
        <v>-2</v>
      </c>
      <c r="B196" s="27" t="s">
        <v>805</v>
      </c>
      <c r="C196" s="6" t="s">
        <v>152</v>
      </c>
      <c r="D196" s="6">
        <v>940</v>
      </c>
      <c r="E196" s="20"/>
      <c r="F196" s="21">
        <f t="shared" si="0"/>
      </c>
      <c r="G196" s="113" t="s">
        <v>896</v>
      </c>
    </row>
    <row r="197" spans="1:7" s="22" customFormat="1" ht="27" customHeight="1">
      <c r="A197" s="26">
        <v>-3</v>
      </c>
      <c r="B197" s="27" t="s">
        <v>806</v>
      </c>
      <c r="C197" s="6" t="s">
        <v>152</v>
      </c>
      <c r="D197" s="6">
        <v>780</v>
      </c>
      <c r="E197" s="20"/>
      <c r="F197" s="21">
        <f t="shared" si="0"/>
      </c>
      <c r="G197" s="113" t="s">
        <v>897</v>
      </c>
    </row>
    <row r="198" spans="1:7" s="22" customFormat="1" ht="27" customHeight="1">
      <c r="A198" s="26">
        <v>-4</v>
      </c>
      <c r="B198" s="27" t="s">
        <v>807</v>
      </c>
      <c r="C198" s="6" t="s">
        <v>152</v>
      </c>
      <c r="D198" s="6">
        <v>600</v>
      </c>
      <c r="E198" s="20"/>
      <c r="F198" s="21">
        <f t="shared" si="0"/>
      </c>
      <c r="G198" s="113" t="s">
        <v>897</v>
      </c>
    </row>
    <row r="199" spans="1:7" s="22" customFormat="1" ht="27" customHeight="1">
      <c r="A199" s="26" t="s">
        <v>808</v>
      </c>
      <c r="B199" s="27" t="s">
        <v>710</v>
      </c>
      <c r="C199" s="6"/>
      <c r="D199" s="6"/>
      <c r="E199" s="20"/>
      <c r="F199" s="21">
        <f t="shared" si="0"/>
      </c>
      <c r="G199" s="115"/>
    </row>
    <row r="200" spans="1:7" s="22" customFormat="1" ht="72">
      <c r="A200" s="26">
        <v>-1</v>
      </c>
      <c r="B200" s="27" t="s">
        <v>809</v>
      </c>
      <c r="C200" s="6" t="s">
        <v>523</v>
      </c>
      <c r="D200" s="6">
        <v>1</v>
      </c>
      <c r="E200" s="20"/>
      <c r="F200" s="21">
        <f t="shared" si="0"/>
      </c>
      <c r="G200" s="113" t="s">
        <v>898</v>
      </c>
    </row>
    <row r="201" spans="1:7" s="22" customFormat="1" ht="72">
      <c r="A201" s="6">
        <v>-2</v>
      </c>
      <c r="B201" s="27" t="s">
        <v>810</v>
      </c>
      <c r="C201" s="6" t="s">
        <v>523</v>
      </c>
      <c r="D201" s="6">
        <v>2</v>
      </c>
      <c r="E201" s="20"/>
      <c r="F201" s="21">
        <f t="shared" si="0"/>
      </c>
      <c r="G201" s="113" t="s">
        <v>898</v>
      </c>
    </row>
    <row r="202" spans="1:7" s="22" customFormat="1" ht="27" customHeight="1">
      <c r="A202" s="24">
        <v>-3</v>
      </c>
      <c r="B202" s="27" t="s">
        <v>811</v>
      </c>
      <c r="C202" s="6" t="s">
        <v>539</v>
      </c>
      <c r="D202" s="6">
        <v>3</v>
      </c>
      <c r="E202" s="20"/>
      <c r="F202" s="21">
        <f t="shared" si="0"/>
      </c>
      <c r="G202" s="113" t="s">
        <v>899</v>
      </c>
    </row>
    <row r="203" spans="1:7" s="22" customFormat="1" ht="27" customHeight="1">
      <c r="A203" s="24" t="s">
        <v>812</v>
      </c>
      <c r="B203" s="27" t="s">
        <v>711</v>
      </c>
      <c r="C203" s="6"/>
      <c r="D203" s="6"/>
      <c r="E203" s="20"/>
      <c r="F203" s="21">
        <f t="shared" si="0"/>
      </c>
      <c r="G203" s="102"/>
    </row>
    <row r="204" spans="1:7" s="22" customFormat="1" ht="36">
      <c r="A204" s="24">
        <v>-1</v>
      </c>
      <c r="B204" s="27" t="s">
        <v>712</v>
      </c>
      <c r="C204" s="6" t="s">
        <v>523</v>
      </c>
      <c r="D204" s="6">
        <v>3</v>
      </c>
      <c r="E204" s="20"/>
      <c r="F204" s="21">
        <f t="shared" si="0"/>
      </c>
      <c r="G204" s="113" t="s">
        <v>900</v>
      </c>
    </row>
    <row r="205" spans="1:7" s="22" customFormat="1" ht="27" customHeight="1">
      <c r="A205" s="24">
        <v>-2</v>
      </c>
      <c r="B205" s="27" t="s">
        <v>713</v>
      </c>
      <c r="C205" s="6" t="s">
        <v>152</v>
      </c>
      <c r="D205" s="6">
        <v>1800</v>
      </c>
      <c r="E205" s="20"/>
      <c r="F205" s="21">
        <f t="shared" si="0"/>
      </c>
      <c r="G205" s="113" t="s">
        <v>901</v>
      </c>
    </row>
    <row r="206" spans="1:7" s="22" customFormat="1" ht="27" customHeight="1">
      <c r="A206" s="6">
        <v>-3</v>
      </c>
      <c r="B206" s="27" t="s">
        <v>714</v>
      </c>
      <c r="C206" s="6" t="s">
        <v>152</v>
      </c>
      <c r="D206" s="6">
        <v>240</v>
      </c>
      <c r="E206" s="20"/>
      <c r="F206" s="21">
        <f t="shared" si="0"/>
      </c>
      <c r="G206" s="113"/>
    </row>
    <row r="207" spans="1:7" s="22" customFormat="1" ht="27" customHeight="1">
      <c r="A207" s="24">
        <v>-4</v>
      </c>
      <c r="B207" s="27" t="s">
        <v>715</v>
      </c>
      <c r="C207" s="6" t="s">
        <v>664</v>
      </c>
      <c r="D207" s="6">
        <v>90</v>
      </c>
      <c r="E207" s="20"/>
      <c r="F207" s="21">
        <f t="shared" si="0"/>
      </c>
      <c r="G207" s="113"/>
    </row>
    <row r="208" spans="1:7" s="22" customFormat="1" ht="27" customHeight="1">
      <c r="A208" s="24">
        <v>-5</v>
      </c>
      <c r="B208" s="27" t="s">
        <v>716</v>
      </c>
      <c r="C208" s="6" t="s">
        <v>523</v>
      </c>
      <c r="D208" s="6">
        <v>3</v>
      </c>
      <c r="E208" s="20"/>
      <c r="F208" s="21">
        <f t="shared" si="0"/>
      </c>
      <c r="G208" s="113"/>
    </row>
    <row r="209" spans="1:7" s="22" customFormat="1" ht="27" customHeight="1">
      <c r="A209" s="24">
        <v>-6</v>
      </c>
      <c r="B209" s="27" t="s">
        <v>717</v>
      </c>
      <c r="C209" s="6" t="s">
        <v>523</v>
      </c>
      <c r="D209" s="6">
        <v>3</v>
      </c>
      <c r="E209" s="20"/>
      <c r="F209" s="21">
        <f t="shared" si="0"/>
      </c>
      <c r="G209" s="113" t="s">
        <v>902</v>
      </c>
    </row>
    <row r="210" spans="1:7" s="22" customFormat="1" ht="27" customHeight="1">
      <c r="A210" s="24" t="s">
        <v>813</v>
      </c>
      <c r="B210" s="27" t="s">
        <v>718</v>
      </c>
      <c r="C210" s="6"/>
      <c r="D210" s="6"/>
      <c r="E210" s="20"/>
      <c r="F210" s="21">
        <f t="shared" si="0"/>
      </c>
      <c r="G210" s="102"/>
    </row>
    <row r="211" spans="1:7" s="22" customFormat="1" ht="27" customHeight="1">
      <c r="A211" s="24">
        <v>-1</v>
      </c>
      <c r="B211" s="27" t="s">
        <v>719</v>
      </c>
      <c r="C211" s="6" t="s">
        <v>523</v>
      </c>
      <c r="D211" s="6">
        <v>1</v>
      </c>
      <c r="E211" s="20"/>
      <c r="F211" s="21">
        <f t="shared" si="0"/>
      </c>
      <c r="G211" s="102"/>
    </row>
    <row r="212" spans="1:7" s="22" customFormat="1" ht="27" customHeight="1">
      <c r="A212" s="24">
        <v>-2</v>
      </c>
      <c r="B212" s="27" t="s">
        <v>814</v>
      </c>
      <c r="C212" s="6" t="s">
        <v>455</v>
      </c>
      <c r="D212" s="6">
        <v>1</v>
      </c>
      <c r="E212" s="20"/>
      <c r="F212" s="21">
        <f t="shared" si="0"/>
      </c>
      <c r="G212" s="102"/>
    </row>
    <row r="213" spans="1:7" s="22" customFormat="1" ht="27" customHeight="1">
      <c r="A213" s="24">
        <v>-3</v>
      </c>
      <c r="B213" s="27" t="s">
        <v>815</v>
      </c>
      <c r="C213" s="6" t="s">
        <v>455</v>
      </c>
      <c r="D213" s="6">
        <v>3</v>
      </c>
      <c r="E213" s="20"/>
      <c r="F213" s="21">
        <f t="shared" si="0"/>
      </c>
      <c r="G213" s="102"/>
    </row>
    <row r="214" spans="1:7" s="22" customFormat="1" ht="27" customHeight="1">
      <c r="A214" s="6">
        <v>-4</v>
      </c>
      <c r="B214" s="27" t="s">
        <v>720</v>
      </c>
      <c r="C214" s="6" t="s">
        <v>455</v>
      </c>
      <c r="D214" s="6">
        <v>3</v>
      </c>
      <c r="E214" s="20"/>
      <c r="F214" s="21">
        <f t="shared" si="0"/>
      </c>
      <c r="G214" s="102"/>
    </row>
    <row r="215" spans="1:7" s="22" customFormat="1" ht="27" customHeight="1">
      <c r="A215" s="24">
        <v>-5</v>
      </c>
      <c r="B215" s="27" t="s">
        <v>721</v>
      </c>
      <c r="C215" s="6" t="s">
        <v>539</v>
      </c>
      <c r="D215" s="6">
        <v>1</v>
      </c>
      <c r="E215" s="20"/>
      <c r="F215" s="21">
        <f t="shared" si="0"/>
      </c>
      <c r="G215" s="102"/>
    </row>
    <row r="216" spans="1:7" s="22" customFormat="1" ht="27" customHeight="1">
      <c r="A216" s="24">
        <v>-6</v>
      </c>
      <c r="B216" s="27" t="s">
        <v>722</v>
      </c>
      <c r="C216" s="6" t="s">
        <v>539</v>
      </c>
      <c r="D216" s="6">
        <v>1</v>
      </c>
      <c r="E216" s="20"/>
      <c r="F216" s="21">
        <f t="shared" si="0"/>
      </c>
      <c r="G216" s="102"/>
    </row>
    <row r="217" spans="1:7" s="22" customFormat="1" ht="27" customHeight="1">
      <c r="A217" s="24">
        <v>-7</v>
      </c>
      <c r="B217" s="27" t="s">
        <v>723</v>
      </c>
      <c r="C217" s="6" t="s">
        <v>523</v>
      </c>
      <c r="D217" s="6">
        <v>3</v>
      </c>
      <c r="E217" s="20"/>
      <c r="F217" s="21">
        <f t="shared" si="0"/>
      </c>
      <c r="G217" s="102"/>
    </row>
    <row r="218" spans="1:7" s="22" customFormat="1" ht="27" customHeight="1">
      <c r="A218" s="24" t="s">
        <v>816</v>
      </c>
      <c r="B218" s="27" t="s">
        <v>724</v>
      </c>
      <c r="C218" s="6"/>
      <c r="D218" s="6"/>
      <c r="E218" s="20"/>
      <c r="F218" s="21">
        <f t="shared" si="0"/>
      </c>
      <c r="G218" s="102"/>
    </row>
    <row r="219" spans="1:7" s="22" customFormat="1" ht="27" customHeight="1">
      <c r="A219" s="6" t="s">
        <v>817</v>
      </c>
      <c r="B219" s="27" t="s">
        <v>725</v>
      </c>
      <c r="C219" s="6"/>
      <c r="D219" s="6"/>
      <c r="E219" s="20"/>
      <c r="F219" s="21">
        <f t="shared" si="0"/>
      </c>
      <c r="G219" s="102"/>
    </row>
    <row r="220" spans="1:7" s="22" customFormat="1" ht="27" customHeight="1">
      <c r="A220" s="6">
        <v>-1</v>
      </c>
      <c r="B220" s="27" t="s">
        <v>726</v>
      </c>
      <c r="C220" s="6" t="s">
        <v>727</v>
      </c>
      <c r="D220" s="6">
        <v>4</v>
      </c>
      <c r="E220" s="20"/>
      <c r="F220" s="21">
        <f t="shared" si="0"/>
      </c>
      <c r="G220" s="102" t="s">
        <v>903</v>
      </c>
    </row>
    <row r="221" spans="1:7" s="22" customFormat="1" ht="27" customHeight="1">
      <c r="A221" s="6" t="s">
        <v>818</v>
      </c>
      <c r="B221" s="27" t="s">
        <v>728</v>
      </c>
      <c r="C221" s="6"/>
      <c r="D221" s="6"/>
      <c r="E221" s="20"/>
      <c r="F221" s="21">
        <f t="shared" si="0"/>
      </c>
      <c r="G221" s="115"/>
    </row>
    <row r="222" spans="1:7" s="22" customFormat="1" ht="36">
      <c r="A222" s="6">
        <v>-1</v>
      </c>
      <c r="B222" s="27" t="s">
        <v>729</v>
      </c>
      <c r="C222" s="6" t="s">
        <v>523</v>
      </c>
      <c r="D222" s="6">
        <v>1</v>
      </c>
      <c r="E222" s="20"/>
      <c r="F222" s="21">
        <f t="shared" si="0"/>
      </c>
      <c r="G222" s="102" t="s">
        <v>904</v>
      </c>
    </row>
    <row r="223" spans="1:7" s="22" customFormat="1" ht="27" customHeight="1">
      <c r="A223" s="6">
        <v>-2</v>
      </c>
      <c r="B223" s="27" t="s">
        <v>819</v>
      </c>
      <c r="C223" s="6" t="s">
        <v>152</v>
      </c>
      <c r="D223" s="6">
        <v>680</v>
      </c>
      <c r="E223" s="20"/>
      <c r="F223" s="21">
        <f t="shared" si="0"/>
      </c>
      <c r="G223" s="102" t="s">
        <v>897</v>
      </c>
    </row>
    <row r="224" spans="1:7" s="22" customFormat="1" ht="27" customHeight="1">
      <c r="A224" s="6">
        <v>-3</v>
      </c>
      <c r="B224" s="27" t="s">
        <v>820</v>
      </c>
      <c r="C224" s="6" t="s">
        <v>152</v>
      </c>
      <c r="D224" s="6">
        <v>360</v>
      </c>
      <c r="E224" s="20"/>
      <c r="F224" s="21">
        <f t="shared" si="0"/>
      </c>
      <c r="G224" s="102" t="s">
        <v>897</v>
      </c>
    </row>
    <row r="225" spans="1:7" s="22" customFormat="1" ht="27" customHeight="1">
      <c r="A225" s="24">
        <v>-4</v>
      </c>
      <c r="B225" s="27" t="s">
        <v>821</v>
      </c>
      <c r="C225" s="6" t="s">
        <v>152</v>
      </c>
      <c r="D225" s="6">
        <v>180</v>
      </c>
      <c r="E225" s="20"/>
      <c r="F225" s="21">
        <f t="shared" si="0"/>
      </c>
      <c r="G225" s="102" t="s">
        <v>897</v>
      </c>
    </row>
    <row r="226" spans="1:7" s="22" customFormat="1" ht="27" customHeight="1">
      <c r="A226" s="6" t="s">
        <v>822</v>
      </c>
      <c r="B226" s="27" t="s">
        <v>730</v>
      </c>
      <c r="C226" s="6"/>
      <c r="D226" s="6"/>
      <c r="E226" s="20"/>
      <c r="F226" s="21">
        <f t="shared" si="0"/>
      </c>
      <c r="G226" s="115"/>
    </row>
    <row r="227" spans="1:7" s="22" customFormat="1" ht="27" customHeight="1">
      <c r="A227" s="24">
        <v>-1</v>
      </c>
      <c r="B227" s="27" t="s">
        <v>731</v>
      </c>
      <c r="C227" s="6" t="s">
        <v>523</v>
      </c>
      <c r="D227" s="6">
        <v>1</v>
      </c>
      <c r="E227" s="20"/>
      <c r="F227" s="21">
        <f t="shared" si="0"/>
      </c>
      <c r="G227" s="102" t="s">
        <v>905</v>
      </c>
    </row>
    <row r="228" spans="1:7" s="22" customFormat="1" ht="36">
      <c r="A228" s="24">
        <v>-2</v>
      </c>
      <c r="B228" s="27" t="s">
        <v>732</v>
      </c>
      <c r="C228" s="6" t="s">
        <v>523</v>
      </c>
      <c r="D228" s="6">
        <v>4</v>
      </c>
      <c r="E228" s="20"/>
      <c r="F228" s="21">
        <f t="shared" si="0"/>
      </c>
      <c r="G228" s="102" t="s">
        <v>906</v>
      </c>
    </row>
    <row r="229" spans="1:7" s="22" customFormat="1" ht="27" customHeight="1">
      <c r="A229" s="24">
        <v>-3</v>
      </c>
      <c r="B229" s="27" t="s">
        <v>733</v>
      </c>
      <c r="C229" s="6" t="s">
        <v>152</v>
      </c>
      <c r="D229" s="6">
        <v>420</v>
      </c>
      <c r="E229" s="20"/>
      <c r="F229" s="21">
        <f t="shared" si="0"/>
      </c>
      <c r="G229" s="102" t="s">
        <v>907</v>
      </c>
    </row>
    <row r="230" spans="1:7" s="22" customFormat="1" ht="27" customHeight="1">
      <c r="A230" s="24">
        <v>-4</v>
      </c>
      <c r="B230" s="27" t="s">
        <v>734</v>
      </c>
      <c r="C230" s="6" t="s">
        <v>455</v>
      </c>
      <c r="D230" s="6">
        <v>4</v>
      </c>
      <c r="E230" s="20"/>
      <c r="F230" s="21">
        <f t="shared" si="0"/>
      </c>
      <c r="G230" s="103"/>
    </row>
    <row r="231" spans="1:7" s="22" customFormat="1" ht="27" customHeight="1">
      <c r="A231" s="24" t="s">
        <v>823</v>
      </c>
      <c r="B231" s="27" t="s">
        <v>718</v>
      </c>
      <c r="C231" s="6"/>
      <c r="D231" s="6"/>
      <c r="E231" s="20"/>
      <c r="F231" s="21">
        <f t="shared" si="0"/>
      </c>
      <c r="G231" s="103"/>
    </row>
    <row r="232" spans="1:7" s="22" customFormat="1" ht="27" customHeight="1">
      <c r="A232" s="24">
        <v>-1</v>
      </c>
      <c r="B232" s="27" t="s">
        <v>735</v>
      </c>
      <c r="C232" s="6" t="s">
        <v>523</v>
      </c>
      <c r="D232" s="6">
        <v>2</v>
      </c>
      <c r="E232" s="20"/>
      <c r="F232" s="21">
        <f t="shared" si="0"/>
      </c>
      <c r="G232" s="103"/>
    </row>
    <row r="233" spans="1:7" s="22" customFormat="1" ht="27" customHeight="1">
      <c r="A233" s="24" t="s">
        <v>824</v>
      </c>
      <c r="B233" s="27" t="s">
        <v>736</v>
      </c>
      <c r="C233" s="6"/>
      <c r="D233" s="6"/>
      <c r="E233" s="20"/>
      <c r="F233" s="21">
        <f t="shared" si="0"/>
      </c>
      <c r="G233" s="116"/>
    </row>
    <row r="234" spans="1:7" s="22" customFormat="1" ht="27" customHeight="1">
      <c r="A234" s="6" t="s">
        <v>825</v>
      </c>
      <c r="B234" s="27" t="s">
        <v>737</v>
      </c>
      <c r="C234" s="23"/>
      <c r="D234" s="6"/>
      <c r="E234" s="20"/>
      <c r="F234" s="21">
        <f t="shared" si="0"/>
      </c>
      <c r="G234" s="116"/>
    </row>
    <row r="235" spans="1:7" s="22" customFormat="1" ht="48">
      <c r="A235" s="24" t="s">
        <v>545</v>
      </c>
      <c r="B235" s="27" t="s">
        <v>826</v>
      </c>
      <c r="C235" s="6" t="s">
        <v>523</v>
      </c>
      <c r="D235" s="6">
        <v>10</v>
      </c>
      <c r="E235" s="20"/>
      <c r="F235" s="21">
        <f t="shared" si="0"/>
      </c>
      <c r="G235" s="105" t="s">
        <v>908</v>
      </c>
    </row>
    <row r="236" spans="1:7" s="22" customFormat="1" ht="48">
      <c r="A236" s="24" t="s">
        <v>547</v>
      </c>
      <c r="B236" s="27" t="s">
        <v>738</v>
      </c>
      <c r="C236" s="6" t="s">
        <v>523</v>
      </c>
      <c r="D236" s="6">
        <v>1</v>
      </c>
      <c r="E236" s="20"/>
      <c r="F236" s="21">
        <f t="shared" si="0"/>
      </c>
      <c r="G236" s="105" t="s">
        <v>908</v>
      </c>
    </row>
    <row r="237" spans="1:7" s="22" customFormat="1" ht="48">
      <c r="A237" s="24" t="s">
        <v>833</v>
      </c>
      <c r="B237" s="27" t="s">
        <v>827</v>
      </c>
      <c r="C237" s="6" t="s">
        <v>523</v>
      </c>
      <c r="D237" s="6">
        <v>1</v>
      </c>
      <c r="E237" s="20"/>
      <c r="F237" s="21">
        <f t="shared" si="0"/>
      </c>
      <c r="G237" s="105" t="s">
        <v>908</v>
      </c>
    </row>
    <row r="238" spans="1:7" s="22" customFormat="1" ht="27" customHeight="1">
      <c r="A238" s="24" t="s">
        <v>828</v>
      </c>
      <c r="B238" s="27" t="s">
        <v>739</v>
      </c>
      <c r="C238" s="6"/>
      <c r="D238" s="6"/>
      <c r="E238" s="20"/>
      <c r="F238" s="21">
        <f t="shared" si="0"/>
      </c>
      <c r="G238" s="104"/>
    </row>
    <row r="239" spans="1:7" s="22" customFormat="1" ht="72">
      <c r="A239" s="6" t="s">
        <v>545</v>
      </c>
      <c r="B239" s="27" t="s">
        <v>740</v>
      </c>
      <c r="C239" s="6" t="s">
        <v>455</v>
      </c>
      <c r="D239" s="6">
        <v>10</v>
      </c>
      <c r="E239" s="20"/>
      <c r="F239" s="21">
        <f t="shared" si="0"/>
      </c>
      <c r="G239" s="105" t="s">
        <v>909</v>
      </c>
    </row>
    <row r="240" spans="1:7" s="22" customFormat="1" ht="72">
      <c r="A240" s="6" t="s">
        <v>547</v>
      </c>
      <c r="B240" s="27" t="s">
        <v>741</v>
      </c>
      <c r="C240" s="6" t="s">
        <v>455</v>
      </c>
      <c r="D240" s="6">
        <v>1</v>
      </c>
      <c r="E240" s="20"/>
      <c r="F240" s="21">
        <f t="shared" si="0"/>
      </c>
      <c r="G240" s="105" t="s">
        <v>909</v>
      </c>
    </row>
    <row r="241" spans="1:7" s="22" customFormat="1" ht="27" customHeight="1">
      <c r="A241" s="6" t="s">
        <v>549</v>
      </c>
      <c r="B241" s="27" t="s">
        <v>742</v>
      </c>
      <c r="C241" s="6" t="s">
        <v>455</v>
      </c>
      <c r="D241" s="6">
        <v>1</v>
      </c>
      <c r="E241" s="20"/>
      <c r="F241" s="21">
        <f t="shared" si="0"/>
      </c>
      <c r="G241" s="105"/>
    </row>
    <row r="242" spans="1:7" s="22" customFormat="1" ht="27" customHeight="1">
      <c r="A242" s="6" t="s">
        <v>829</v>
      </c>
      <c r="B242" s="27" t="s">
        <v>743</v>
      </c>
      <c r="C242" s="6"/>
      <c r="D242" s="6"/>
      <c r="E242" s="20"/>
      <c r="F242" s="21">
        <f t="shared" si="0"/>
      </c>
      <c r="G242" s="104"/>
    </row>
    <row r="243" spans="1:7" s="22" customFormat="1" ht="27" customHeight="1">
      <c r="A243" s="6" t="s">
        <v>545</v>
      </c>
      <c r="B243" s="27" t="s">
        <v>744</v>
      </c>
      <c r="C243" s="6" t="s">
        <v>528</v>
      </c>
      <c r="D243" s="6">
        <v>1260</v>
      </c>
      <c r="E243" s="20"/>
      <c r="F243" s="21">
        <f t="shared" si="0"/>
      </c>
      <c r="G243" s="105" t="s">
        <v>910</v>
      </c>
    </row>
    <row r="244" spans="1:7" s="22" customFormat="1" ht="27" customHeight="1">
      <c r="A244" s="6" t="s">
        <v>547</v>
      </c>
      <c r="B244" s="27" t="s">
        <v>745</v>
      </c>
      <c r="C244" s="6" t="s">
        <v>528</v>
      </c>
      <c r="D244" s="6">
        <v>300</v>
      </c>
      <c r="E244" s="20"/>
      <c r="F244" s="21">
        <f aca="true" t="shared" si="3" ref="F244:F252">IF(E244&gt;0,ROUND(D244*E244,0),"")</f>
      </c>
      <c r="G244" s="105" t="s">
        <v>911</v>
      </c>
    </row>
    <row r="245" spans="1:7" s="22" customFormat="1" ht="27" customHeight="1">
      <c r="A245" s="24" t="s">
        <v>549</v>
      </c>
      <c r="B245" s="25" t="s">
        <v>746</v>
      </c>
      <c r="C245" s="6" t="s">
        <v>528</v>
      </c>
      <c r="D245" s="6">
        <v>3000</v>
      </c>
      <c r="E245" s="20"/>
      <c r="F245" s="21">
        <f t="shared" si="3"/>
      </c>
      <c r="G245" s="105" t="s">
        <v>912</v>
      </c>
    </row>
    <row r="246" spans="1:7" s="22" customFormat="1" ht="27" customHeight="1">
      <c r="A246" s="24" t="s">
        <v>830</v>
      </c>
      <c r="B246" s="25" t="s">
        <v>747</v>
      </c>
      <c r="C246" s="6"/>
      <c r="D246" s="6"/>
      <c r="E246" s="20"/>
      <c r="F246" s="21">
        <f t="shared" si="3"/>
      </c>
      <c r="G246" s="104"/>
    </row>
    <row r="247" spans="1:7" s="22" customFormat="1" ht="27" customHeight="1">
      <c r="A247" s="24" t="s">
        <v>545</v>
      </c>
      <c r="B247" s="25" t="s">
        <v>748</v>
      </c>
      <c r="C247" s="6" t="s">
        <v>455</v>
      </c>
      <c r="D247" s="6">
        <v>11</v>
      </c>
      <c r="E247" s="20"/>
      <c r="F247" s="21">
        <f t="shared" si="3"/>
      </c>
      <c r="G247" s="105" t="s">
        <v>838</v>
      </c>
    </row>
    <row r="248" spans="1:7" s="22" customFormat="1" ht="27" customHeight="1">
      <c r="A248" s="24" t="s">
        <v>547</v>
      </c>
      <c r="B248" s="25" t="s">
        <v>749</v>
      </c>
      <c r="C248" s="6" t="s">
        <v>455</v>
      </c>
      <c r="D248" s="6">
        <v>2</v>
      </c>
      <c r="E248" s="20"/>
      <c r="F248" s="21">
        <f t="shared" si="3"/>
      </c>
      <c r="G248" s="105" t="s">
        <v>838</v>
      </c>
    </row>
    <row r="249" spans="1:7" s="22" customFormat="1" ht="27" customHeight="1">
      <c r="A249" s="24" t="s">
        <v>549</v>
      </c>
      <c r="B249" s="27" t="s">
        <v>750</v>
      </c>
      <c r="C249" s="6" t="s">
        <v>455</v>
      </c>
      <c r="D249" s="6">
        <v>2</v>
      </c>
      <c r="E249" s="20"/>
      <c r="F249" s="21">
        <f t="shared" si="3"/>
      </c>
      <c r="G249" s="105"/>
    </row>
    <row r="250" spans="1:7" s="22" customFormat="1" ht="27" customHeight="1">
      <c r="A250" s="24" t="s">
        <v>551</v>
      </c>
      <c r="B250" s="27" t="s">
        <v>751</v>
      </c>
      <c r="C250" s="6" t="s">
        <v>455</v>
      </c>
      <c r="D250" s="6">
        <v>6</v>
      </c>
      <c r="E250" s="20"/>
      <c r="F250" s="21">
        <f t="shared" si="3"/>
      </c>
      <c r="G250" s="105" t="s">
        <v>913</v>
      </c>
    </row>
    <row r="251" spans="1:7" s="22" customFormat="1" ht="27" customHeight="1">
      <c r="A251" s="24" t="s">
        <v>553</v>
      </c>
      <c r="B251" s="27" t="s">
        <v>752</v>
      </c>
      <c r="C251" s="6" t="s">
        <v>455</v>
      </c>
      <c r="D251" s="24">
        <v>1</v>
      </c>
      <c r="E251" s="20"/>
      <c r="F251" s="21">
        <f t="shared" si="3"/>
      </c>
      <c r="G251" s="105" t="s">
        <v>914</v>
      </c>
    </row>
    <row r="252" spans="1:7" s="22" customFormat="1" ht="27" customHeight="1">
      <c r="A252" s="24" t="s">
        <v>555</v>
      </c>
      <c r="B252" s="27" t="s">
        <v>753</v>
      </c>
      <c r="C252" s="6" t="s">
        <v>455</v>
      </c>
      <c r="D252" s="24">
        <v>1</v>
      </c>
      <c r="E252" s="20"/>
      <c r="F252" s="21">
        <f t="shared" si="3"/>
      </c>
      <c r="G252" s="105" t="s">
        <v>914</v>
      </c>
    </row>
    <row r="253" spans="1:7" ht="27" customHeight="1">
      <c r="A253" s="137" t="s">
        <v>115</v>
      </c>
      <c r="B253" s="138"/>
      <c r="C253" s="138"/>
      <c r="D253" s="138"/>
      <c r="E253" s="138"/>
      <c r="F253" s="14">
        <f>IF(E14=0,0,SUM(F5:F252))</f>
        <v>0</v>
      </c>
      <c r="G253" s="131"/>
    </row>
    <row r="254" spans="4:6" ht="12">
      <c r="D254" s="72"/>
      <c r="E254" s="74"/>
      <c r="F254" s="75"/>
    </row>
    <row r="255" spans="4:6" ht="12">
      <c r="D255" s="72"/>
      <c r="E255" s="74"/>
      <c r="F255" s="75"/>
    </row>
    <row r="256" spans="4:6" ht="12">
      <c r="D256" s="72"/>
      <c r="E256" s="74"/>
      <c r="F256" s="75"/>
    </row>
    <row r="257" spans="1:6" ht="12">
      <c r="A257" s="76"/>
      <c r="B257" s="77"/>
      <c r="C257" s="76"/>
      <c r="D257" s="72"/>
      <c r="E257" s="74"/>
      <c r="F257" s="75"/>
    </row>
    <row r="258" spans="4:6" ht="12">
      <c r="D258" s="72"/>
      <c r="E258" s="74"/>
      <c r="F258" s="75"/>
    </row>
    <row r="259" spans="4:6" ht="12">
      <c r="D259" s="72"/>
      <c r="E259" s="74"/>
      <c r="F259" s="75"/>
    </row>
    <row r="260" spans="4:6" ht="12">
      <c r="D260" s="72"/>
      <c r="E260" s="74"/>
      <c r="F260" s="75"/>
    </row>
    <row r="261" spans="4:6" ht="12">
      <c r="D261" s="72"/>
      <c r="E261" s="74"/>
      <c r="F261" s="75"/>
    </row>
    <row r="262" spans="4:6" ht="12">
      <c r="D262" s="72"/>
      <c r="E262" s="74"/>
      <c r="F262" s="75"/>
    </row>
    <row r="263" spans="4:6" ht="12">
      <c r="D263" s="72"/>
      <c r="E263" s="74"/>
      <c r="F263" s="75"/>
    </row>
    <row r="264" spans="4:6" ht="12">
      <c r="D264" s="72"/>
      <c r="E264" s="74"/>
      <c r="F264" s="75"/>
    </row>
    <row r="265" spans="4:6" ht="12">
      <c r="D265" s="72"/>
      <c r="E265" s="74"/>
      <c r="F265" s="75"/>
    </row>
    <row r="266" spans="4:6" ht="12">
      <c r="D266" s="72"/>
      <c r="E266" s="74"/>
      <c r="F266" s="75"/>
    </row>
    <row r="267" spans="4:6" ht="12">
      <c r="D267" s="72"/>
      <c r="E267" s="74"/>
      <c r="F267" s="75"/>
    </row>
    <row r="268" spans="4:6" ht="12">
      <c r="D268" s="72"/>
      <c r="E268" s="74"/>
      <c r="F268" s="75"/>
    </row>
    <row r="269" spans="4:6" ht="12">
      <c r="D269" s="72"/>
      <c r="E269" s="74"/>
      <c r="F269" s="75"/>
    </row>
    <row r="270" spans="4:6" ht="12">
      <c r="D270" s="72"/>
      <c r="E270" s="74"/>
      <c r="F270" s="75"/>
    </row>
    <row r="271" spans="4:6" ht="12">
      <c r="D271" s="72"/>
      <c r="E271" s="74"/>
      <c r="F271" s="75"/>
    </row>
    <row r="272" spans="4:6" ht="12">
      <c r="D272" s="72"/>
      <c r="E272" s="74"/>
      <c r="F272" s="75"/>
    </row>
    <row r="273" spans="4:6" ht="12">
      <c r="D273" s="72"/>
      <c r="E273" s="74"/>
      <c r="F273" s="75"/>
    </row>
    <row r="274" spans="4:6" ht="12">
      <c r="D274" s="72"/>
      <c r="E274" s="74"/>
      <c r="F274" s="75"/>
    </row>
    <row r="275" spans="4:6" ht="12">
      <c r="D275" s="72"/>
      <c r="E275" s="74"/>
      <c r="F275" s="75"/>
    </row>
    <row r="276" spans="4:6" ht="12">
      <c r="D276" s="72"/>
      <c r="E276" s="74"/>
      <c r="F276" s="75"/>
    </row>
    <row r="277" spans="4:6" ht="12">
      <c r="D277" s="72"/>
      <c r="E277" s="74"/>
      <c r="F277" s="75"/>
    </row>
    <row r="278" spans="4:6" ht="12">
      <c r="D278" s="72"/>
      <c r="E278" s="74"/>
      <c r="F278" s="75"/>
    </row>
    <row r="279" spans="4:6" ht="12">
      <c r="D279" s="72"/>
      <c r="E279" s="74"/>
      <c r="F279" s="75"/>
    </row>
    <row r="280" spans="4:6" ht="12">
      <c r="D280" s="72"/>
      <c r="E280" s="74"/>
      <c r="F280" s="75"/>
    </row>
    <row r="281" spans="4:6" ht="12">
      <c r="D281" s="72"/>
      <c r="E281" s="74"/>
      <c r="F281" s="75"/>
    </row>
    <row r="282" spans="4:6" ht="12">
      <c r="D282" s="72"/>
      <c r="E282" s="74"/>
      <c r="F282" s="75"/>
    </row>
    <row r="283" spans="4:6" ht="12">
      <c r="D283" s="72"/>
      <c r="E283" s="74"/>
      <c r="F283" s="75"/>
    </row>
    <row r="284" spans="4:6" ht="12">
      <c r="D284" s="72"/>
      <c r="E284" s="74"/>
      <c r="F284" s="75"/>
    </row>
    <row r="285" spans="4:6" ht="12">
      <c r="D285" s="72"/>
      <c r="E285" s="74"/>
      <c r="F285" s="75"/>
    </row>
    <row r="286" spans="4:6" ht="12">
      <c r="D286" s="72"/>
      <c r="E286" s="74"/>
      <c r="F286" s="75"/>
    </row>
    <row r="287" spans="4:6" ht="12">
      <c r="D287" s="72"/>
      <c r="E287" s="74"/>
      <c r="F287" s="75"/>
    </row>
    <row r="288" spans="4:6" ht="12">
      <c r="D288" s="72"/>
      <c r="E288" s="74"/>
      <c r="F288" s="75"/>
    </row>
    <row r="289" spans="4:6" ht="12">
      <c r="D289" s="72"/>
      <c r="E289" s="74"/>
      <c r="F289" s="75"/>
    </row>
    <row r="290" spans="4:6" ht="12">
      <c r="D290" s="72"/>
      <c r="E290" s="74"/>
      <c r="F290" s="75"/>
    </row>
    <row r="291" spans="4:6" ht="12">
      <c r="D291" s="72"/>
      <c r="E291" s="74"/>
      <c r="F291" s="75"/>
    </row>
    <row r="292" spans="4:6" ht="12">
      <c r="D292" s="72"/>
      <c r="E292" s="74"/>
      <c r="F292" s="75"/>
    </row>
    <row r="293" spans="4:6" ht="12">
      <c r="D293" s="72"/>
      <c r="E293" s="74"/>
      <c r="F293" s="75"/>
    </row>
    <row r="294" spans="4:6" ht="12">
      <c r="D294" s="72"/>
      <c r="E294" s="74"/>
      <c r="F294" s="75"/>
    </row>
    <row r="295" spans="4:6" ht="12">
      <c r="D295" s="72"/>
      <c r="E295" s="74"/>
      <c r="F295" s="75"/>
    </row>
    <row r="296" spans="4:6" ht="12">
      <c r="D296" s="72"/>
      <c r="E296" s="74"/>
      <c r="F296" s="75"/>
    </row>
    <row r="297" spans="4:6" ht="12">
      <c r="D297" s="72"/>
      <c r="E297" s="74"/>
      <c r="F297" s="75"/>
    </row>
    <row r="298" spans="4:6" ht="12">
      <c r="D298" s="72"/>
      <c r="E298" s="74"/>
      <c r="F298" s="75"/>
    </row>
    <row r="299" spans="4:6" ht="12">
      <c r="D299" s="72"/>
      <c r="E299" s="74"/>
      <c r="F299" s="75"/>
    </row>
    <row r="300" spans="4:6" ht="12">
      <c r="D300" s="72"/>
      <c r="E300" s="74"/>
      <c r="F300" s="75"/>
    </row>
    <row r="301" spans="4:6" ht="12">
      <c r="D301" s="72"/>
      <c r="E301" s="74"/>
      <c r="F301" s="75"/>
    </row>
    <row r="302" spans="4:6" ht="12">
      <c r="D302" s="72"/>
      <c r="E302" s="74"/>
      <c r="F302" s="75"/>
    </row>
    <row r="303" spans="4:6" ht="12">
      <c r="D303" s="72"/>
      <c r="E303" s="74"/>
      <c r="F303" s="75"/>
    </row>
    <row r="304" spans="4:6" ht="12">
      <c r="D304" s="72"/>
      <c r="E304" s="74"/>
      <c r="F304" s="75"/>
    </row>
    <row r="305" spans="4:6" ht="12">
      <c r="D305" s="72"/>
      <c r="E305" s="74"/>
      <c r="F305" s="75"/>
    </row>
    <row r="306" spans="4:6" ht="12">
      <c r="D306" s="72"/>
      <c r="E306" s="74"/>
      <c r="F306" s="75"/>
    </row>
    <row r="307" spans="4:6" ht="12">
      <c r="D307" s="72"/>
      <c r="E307" s="74"/>
      <c r="F307" s="75"/>
    </row>
    <row r="308" spans="4:6" ht="12">
      <c r="D308" s="72"/>
      <c r="E308" s="74"/>
      <c r="F308" s="75"/>
    </row>
    <row r="309" spans="4:6" ht="12">
      <c r="D309" s="72"/>
      <c r="E309" s="74"/>
      <c r="F309" s="75"/>
    </row>
    <row r="310" spans="4:6" ht="12">
      <c r="D310" s="72"/>
      <c r="E310" s="74"/>
      <c r="F310" s="75"/>
    </row>
    <row r="311" spans="4:6" ht="12">
      <c r="D311" s="72"/>
      <c r="E311" s="74"/>
      <c r="F311" s="75"/>
    </row>
    <row r="312" spans="4:6" ht="12">
      <c r="D312" s="72"/>
      <c r="E312" s="74"/>
      <c r="F312" s="75"/>
    </row>
    <row r="313" spans="4:6" ht="12">
      <c r="D313" s="72"/>
      <c r="E313" s="74"/>
      <c r="F313" s="75"/>
    </row>
    <row r="314" spans="4:6" ht="12">
      <c r="D314" s="72"/>
      <c r="E314" s="74"/>
      <c r="F314" s="75"/>
    </row>
    <row r="315" spans="4:6" ht="12">
      <c r="D315" s="72"/>
      <c r="E315" s="74"/>
      <c r="F315" s="75"/>
    </row>
    <row r="316" spans="4:6" ht="12">
      <c r="D316" s="72"/>
      <c r="E316" s="74"/>
      <c r="F316" s="75"/>
    </row>
    <row r="317" spans="4:6" ht="12">
      <c r="D317" s="72"/>
      <c r="E317" s="74"/>
      <c r="F317" s="75"/>
    </row>
    <row r="318" spans="4:6" ht="12">
      <c r="D318" s="72"/>
      <c r="E318" s="74"/>
      <c r="F318" s="75"/>
    </row>
    <row r="319" spans="4:6" ht="12">
      <c r="D319" s="72"/>
      <c r="E319" s="74"/>
      <c r="F319" s="75"/>
    </row>
    <row r="320" spans="4:6" ht="12">
      <c r="D320" s="72"/>
      <c r="E320" s="74"/>
      <c r="F320" s="75"/>
    </row>
    <row r="321" spans="4:6" ht="12">
      <c r="D321" s="72"/>
      <c r="E321" s="74"/>
      <c r="F321" s="75"/>
    </row>
    <row r="322" spans="4:6" ht="12">
      <c r="D322" s="72"/>
      <c r="E322" s="74"/>
      <c r="F322" s="75"/>
    </row>
    <row r="323" spans="4:6" ht="12">
      <c r="D323" s="72"/>
      <c r="E323" s="74"/>
      <c r="F323" s="75"/>
    </row>
    <row r="324" spans="4:6" ht="12">
      <c r="D324" s="72"/>
      <c r="E324" s="74"/>
      <c r="F324" s="75"/>
    </row>
    <row r="325" spans="4:6" ht="12">
      <c r="D325" s="72"/>
      <c r="E325" s="74"/>
      <c r="F325" s="75"/>
    </row>
    <row r="326" spans="4:6" ht="12">
      <c r="D326" s="72"/>
      <c r="E326" s="74"/>
      <c r="F326" s="75"/>
    </row>
    <row r="327" spans="4:6" ht="12">
      <c r="D327" s="72"/>
      <c r="E327" s="74"/>
      <c r="F327" s="75"/>
    </row>
    <row r="328" spans="4:6" ht="12">
      <c r="D328" s="72"/>
      <c r="E328" s="74"/>
      <c r="F328" s="75"/>
    </row>
    <row r="329" spans="4:6" ht="12">
      <c r="D329" s="72"/>
      <c r="E329" s="74"/>
      <c r="F329" s="75"/>
    </row>
    <row r="330" spans="4:6" ht="12">
      <c r="D330" s="72"/>
      <c r="E330" s="74"/>
      <c r="F330" s="75"/>
    </row>
    <row r="331" spans="4:6" ht="12">
      <c r="D331" s="72"/>
      <c r="E331" s="74"/>
      <c r="F331" s="75"/>
    </row>
    <row r="332" spans="4:6" ht="12">
      <c r="D332" s="72"/>
      <c r="E332" s="74"/>
      <c r="F332" s="75"/>
    </row>
    <row r="333" spans="4:6" ht="12">
      <c r="D333" s="72"/>
      <c r="E333" s="74"/>
      <c r="F333" s="75"/>
    </row>
    <row r="334" spans="4:6" ht="12">
      <c r="D334" s="72"/>
      <c r="E334" s="74"/>
      <c r="F334" s="75"/>
    </row>
    <row r="335" spans="4:6" ht="12">
      <c r="D335" s="72"/>
      <c r="E335" s="74"/>
      <c r="F335" s="75"/>
    </row>
    <row r="336" spans="4:6" ht="12">
      <c r="D336" s="72"/>
      <c r="E336" s="74"/>
      <c r="F336" s="75"/>
    </row>
    <row r="337" spans="4:6" ht="12">
      <c r="D337" s="72"/>
      <c r="E337" s="74"/>
      <c r="F337" s="75"/>
    </row>
    <row r="338" spans="4:6" ht="12">
      <c r="D338" s="72"/>
      <c r="E338" s="74"/>
      <c r="F338" s="75"/>
    </row>
    <row r="339" spans="4:6" ht="12">
      <c r="D339" s="72"/>
      <c r="E339" s="74"/>
      <c r="F339" s="75"/>
    </row>
    <row r="340" spans="4:6" ht="12">
      <c r="D340" s="72"/>
      <c r="E340" s="74"/>
      <c r="F340" s="75"/>
    </row>
    <row r="341" spans="4:6" ht="12">
      <c r="D341" s="72"/>
      <c r="E341" s="74"/>
      <c r="F341" s="75"/>
    </row>
    <row r="342" spans="4:6" ht="12">
      <c r="D342" s="72"/>
      <c r="E342" s="74"/>
      <c r="F342" s="75"/>
    </row>
    <row r="343" spans="4:6" ht="12">
      <c r="D343" s="72"/>
      <c r="E343" s="74"/>
      <c r="F343" s="75"/>
    </row>
    <row r="344" spans="4:6" ht="12">
      <c r="D344" s="72"/>
      <c r="E344" s="74"/>
      <c r="F344" s="75"/>
    </row>
    <row r="345" spans="4:6" ht="12">
      <c r="D345" s="72"/>
      <c r="E345" s="74"/>
      <c r="F345" s="75"/>
    </row>
    <row r="346" spans="4:6" ht="12">
      <c r="D346" s="72"/>
      <c r="E346" s="74"/>
      <c r="F346" s="75"/>
    </row>
    <row r="347" spans="4:6" ht="12">
      <c r="D347" s="72"/>
      <c r="E347" s="74"/>
      <c r="F347" s="75"/>
    </row>
    <row r="348" spans="4:6" ht="12">
      <c r="D348" s="72"/>
      <c r="E348" s="74"/>
      <c r="F348" s="75"/>
    </row>
    <row r="349" spans="4:6" ht="12">
      <c r="D349" s="72"/>
      <c r="E349" s="74"/>
      <c r="F349" s="75"/>
    </row>
    <row r="350" spans="4:6" ht="12">
      <c r="D350" s="72"/>
      <c r="E350" s="74"/>
      <c r="F350" s="75"/>
    </row>
    <row r="351" spans="4:6" ht="12">
      <c r="D351" s="72"/>
      <c r="E351" s="74"/>
      <c r="F351" s="75"/>
    </row>
    <row r="352" spans="4:6" ht="12">
      <c r="D352" s="72"/>
      <c r="E352" s="74"/>
      <c r="F352" s="75"/>
    </row>
    <row r="353" spans="4:6" ht="12">
      <c r="D353" s="72"/>
      <c r="E353" s="74"/>
      <c r="F353" s="75"/>
    </row>
    <row r="354" spans="4:6" ht="12">
      <c r="D354" s="72"/>
      <c r="E354" s="74"/>
      <c r="F354" s="75"/>
    </row>
    <row r="355" spans="4:6" ht="12">
      <c r="D355" s="72"/>
      <c r="E355" s="74"/>
      <c r="F355" s="75"/>
    </row>
    <row r="356" spans="4:6" ht="12">
      <c r="D356" s="72"/>
      <c r="E356" s="74"/>
      <c r="F356" s="75"/>
    </row>
    <row r="357" spans="4:6" ht="12">
      <c r="D357" s="72"/>
      <c r="E357" s="74"/>
      <c r="F357" s="75"/>
    </row>
    <row r="358" spans="4:6" ht="12">
      <c r="D358" s="72"/>
      <c r="E358" s="74"/>
      <c r="F358" s="75"/>
    </row>
    <row r="359" spans="4:6" ht="12">
      <c r="D359" s="72"/>
      <c r="E359" s="74"/>
      <c r="F359" s="75"/>
    </row>
    <row r="360" spans="4:6" ht="12">
      <c r="D360" s="72"/>
      <c r="E360" s="74"/>
      <c r="F360" s="75"/>
    </row>
    <row r="361" spans="4:6" ht="12">
      <c r="D361" s="72"/>
      <c r="E361" s="74"/>
      <c r="F361" s="75"/>
    </row>
    <row r="362" spans="4:6" ht="12">
      <c r="D362" s="72"/>
      <c r="E362" s="74"/>
      <c r="F362" s="75"/>
    </row>
    <row r="363" spans="4:6" ht="12">
      <c r="D363" s="72"/>
      <c r="E363" s="74"/>
      <c r="F363" s="75"/>
    </row>
    <row r="364" spans="4:6" ht="12">
      <c r="D364" s="72"/>
      <c r="E364" s="74"/>
      <c r="F364" s="75"/>
    </row>
    <row r="365" spans="4:6" ht="12">
      <c r="D365" s="72"/>
      <c r="E365" s="74"/>
      <c r="F365" s="75"/>
    </row>
    <row r="366" spans="4:6" ht="12">
      <c r="D366" s="72"/>
      <c r="E366" s="74"/>
      <c r="F366" s="75"/>
    </row>
    <row r="367" spans="4:6" ht="12">
      <c r="D367" s="72"/>
      <c r="E367" s="74"/>
      <c r="F367" s="75"/>
    </row>
    <row r="368" spans="4:6" ht="12">
      <c r="D368" s="72"/>
      <c r="E368" s="74"/>
      <c r="F368" s="75"/>
    </row>
    <row r="369" spans="4:6" ht="12">
      <c r="D369" s="72"/>
      <c r="E369" s="74"/>
      <c r="F369" s="75"/>
    </row>
    <row r="370" spans="4:6" ht="12">
      <c r="D370" s="72"/>
      <c r="E370" s="74"/>
      <c r="F370" s="75"/>
    </row>
    <row r="371" spans="4:6" ht="12">
      <c r="D371" s="72"/>
      <c r="E371" s="74"/>
      <c r="F371" s="75"/>
    </row>
    <row r="372" spans="4:6" ht="12">
      <c r="D372" s="72"/>
      <c r="E372" s="74"/>
      <c r="F372" s="75"/>
    </row>
    <row r="373" spans="4:6" ht="12">
      <c r="D373" s="72"/>
      <c r="E373" s="74"/>
      <c r="F373" s="75"/>
    </row>
    <row r="374" spans="4:6" ht="12">
      <c r="D374" s="72"/>
      <c r="E374" s="74"/>
      <c r="F374" s="75"/>
    </row>
    <row r="375" spans="4:6" ht="12">
      <c r="D375" s="72"/>
      <c r="E375" s="74"/>
      <c r="F375" s="75"/>
    </row>
    <row r="376" spans="4:6" ht="12">
      <c r="D376" s="72"/>
      <c r="E376" s="74"/>
      <c r="F376" s="75"/>
    </row>
    <row r="377" spans="4:6" ht="12">
      <c r="D377" s="72"/>
      <c r="E377" s="74"/>
      <c r="F377" s="75"/>
    </row>
    <row r="378" spans="4:6" ht="12">
      <c r="D378" s="72"/>
      <c r="E378" s="74"/>
      <c r="F378" s="75"/>
    </row>
    <row r="379" spans="4:6" ht="12">
      <c r="D379" s="72"/>
      <c r="E379" s="74"/>
      <c r="F379" s="75"/>
    </row>
    <row r="380" spans="4:6" ht="12">
      <c r="D380" s="72"/>
      <c r="E380" s="74"/>
      <c r="F380" s="75"/>
    </row>
    <row r="381" spans="4:6" ht="12">
      <c r="D381" s="72"/>
      <c r="E381" s="74"/>
      <c r="F381" s="75"/>
    </row>
    <row r="382" spans="4:6" ht="12">
      <c r="D382" s="72"/>
      <c r="E382" s="74"/>
      <c r="F382" s="75"/>
    </row>
    <row r="383" spans="4:6" ht="12">
      <c r="D383" s="72"/>
      <c r="E383" s="74"/>
      <c r="F383" s="75"/>
    </row>
    <row r="384" spans="4:6" ht="12">
      <c r="D384" s="72"/>
      <c r="E384" s="74"/>
      <c r="F384" s="75"/>
    </row>
    <row r="385" spans="4:6" ht="12">
      <c r="D385" s="72"/>
      <c r="E385" s="74"/>
      <c r="F385" s="75"/>
    </row>
    <row r="386" spans="4:6" ht="12">
      <c r="D386" s="72"/>
      <c r="E386" s="74"/>
      <c r="F386" s="75"/>
    </row>
    <row r="387" spans="4:6" ht="12">
      <c r="D387" s="72"/>
      <c r="E387" s="74"/>
      <c r="F387" s="75"/>
    </row>
    <row r="388" spans="4:6" ht="12">
      <c r="D388" s="72"/>
      <c r="E388" s="74"/>
      <c r="F388" s="75"/>
    </row>
    <row r="389" spans="4:6" ht="12">
      <c r="D389" s="72"/>
      <c r="E389" s="74"/>
      <c r="F389" s="75"/>
    </row>
    <row r="390" spans="4:6" ht="12">
      <c r="D390" s="72"/>
      <c r="E390" s="74"/>
      <c r="F390" s="75"/>
    </row>
    <row r="391" spans="4:6" ht="12">
      <c r="D391" s="72"/>
      <c r="E391" s="74"/>
      <c r="F391" s="75"/>
    </row>
    <row r="392" spans="4:6" ht="12">
      <c r="D392" s="72"/>
      <c r="E392" s="74"/>
      <c r="F392" s="75"/>
    </row>
    <row r="393" spans="4:6" ht="12">
      <c r="D393" s="72"/>
      <c r="E393" s="74"/>
      <c r="F393" s="75"/>
    </row>
    <row r="394" spans="4:6" ht="12">
      <c r="D394" s="72"/>
      <c r="E394" s="74"/>
      <c r="F394" s="75"/>
    </row>
    <row r="395" spans="4:6" ht="12">
      <c r="D395" s="72"/>
      <c r="E395" s="74"/>
      <c r="F395" s="75"/>
    </row>
    <row r="396" spans="4:6" ht="12">
      <c r="D396" s="72"/>
      <c r="E396" s="74"/>
      <c r="F396" s="75"/>
    </row>
    <row r="397" spans="4:6" ht="12">
      <c r="D397" s="72"/>
      <c r="E397" s="74"/>
      <c r="F397" s="75"/>
    </row>
    <row r="398" spans="4:6" ht="12">
      <c r="D398" s="72"/>
      <c r="E398" s="74"/>
      <c r="F398" s="75"/>
    </row>
    <row r="399" spans="4:6" ht="12">
      <c r="D399" s="72"/>
      <c r="E399" s="74"/>
      <c r="F399" s="75"/>
    </row>
    <row r="400" spans="4:6" ht="12">
      <c r="D400" s="72"/>
      <c r="E400" s="74"/>
      <c r="F400" s="75"/>
    </row>
    <row r="401" spans="4:6" ht="12">
      <c r="D401" s="72"/>
      <c r="E401" s="74"/>
      <c r="F401" s="75"/>
    </row>
    <row r="402" spans="4:6" ht="12">
      <c r="D402" s="72"/>
      <c r="E402" s="74"/>
      <c r="F402" s="75"/>
    </row>
    <row r="403" spans="4:6" ht="12">
      <c r="D403" s="72"/>
      <c r="E403" s="74"/>
      <c r="F403" s="75"/>
    </row>
    <row r="404" spans="4:6" ht="12">
      <c r="D404" s="72"/>
      <c r="E404" s="74"/>
      <c r="F404" s="75"/>
    </row>
    <row r="405" spans="4:6" ht="12">
      <c r="D405" s="72"/>
      <c r="E405" s="74"/>
      <c r="F405" s="75"/>
    </row>
    <row r="406" spans="4:6" ht="12">
      <c r="D406" s="72"/>
      <c r="E406" s="74"/>
      <c r="F406" s="75"/>
    </row>
    <row r="407" spans="4:6" ht="12">
      <c r="D407" s="72"/>
      <c r="E407" s="74"/>
      <c r="F407" s="75"/>
    </row>
    <row r="408" spans="4:6" ht="12">
      <c r="D408" s="72"/>
      <c r="E408" s="74"/>
      <c r="F408" s="75"/>
    </row>
    <row r="409" spans="4:6" ht="12">
      <c r="D409" s="72"/>
      <c r="E409" s="74"/>
      <c r="F409" s="75"/>
    </row>
    <row r="410" spans="4:6" ht="12">
      <c r="D410" s="72"/>
      <c r="E410" s="74"/>
      <c r="F410" s="75"/>
    </row>
    <row r="411" spans="4:6" ht="12">
      <c r="D411" s="72"/>
      <c r="E411" s="74"/>
      <c r="F411" s="75"/>
    </row>
    <row r="412" spans="4:6" ht="12">
      <c r="D412" s="72"/>
      <c r="E412" s="74"/>
      <c r="F412" s="75"/>
    </row>
  </sheetData>
  <sheetProtection password="C6D1" sheet="1" formatCells="0" formatColumns="0" formatRows="0"/>
  <mergeCells count="3">
    <mergeCell ref="A253:E253"/>
    <mergeCell ref="A1:G1"/>
    <mergeCell ref="A2:G2"/>
  </mergeCells>
  <conditionalFormatting sqref="G185">
    <cfRule type="expression" priority="6" dxfId="0" stopIfTrue="1">
      <formula>AND($C185&lt;&gt;0,$D185&lt;&gt;0)</formula>
    </cfRule>
  </conditionalFormatting>
  <conditionalFormatting sqref="G194">
    <cfRule type="expression" priority="5" dxfId="0" stopIfTrue="1">
      <formula>AND($C194&lt;&gt;0,$D194&lt;&gt;0)</formula>
    </cfRule>
  </conditionalFormatting>
  <conditionalFormatting sqref="G199">
    <cfRule type="expression" priority="4" dxfId="0" stopIfTrue="1">
      <formula>AND($C199&lt;&gt;0,$D199&lt;&gt;0)</formula>
    </cfRule>
  </conditionalFormatting>
  <conditionalFormatting sqref="G189">
    <cfRule type="expression" priority="3" dxfId="0" stopIfTrue="1">
      <formula>AND($C189&lt;&gt;0,$D189&lt;&gt;0)</formula>
    </cfRule>
  </conditionalFormatting>
  <conditionalFormatting sqref="G221">
    <cfRule type="expression" priority="2" dxfId="0" stopIfTrue="1">
      <formula>AND($C221&lt;&gt;0,$D221&lt;&gt;0)</formula>
    </cfRule>
  </conditionalFormatting>
  <conditionalFormatting sqref="G226">
    <cfRule type="expression" priority="1" dxfId="0" stopIfTrue="1">
      <formula>AND($C226&lt;&gt;0,$D226&lt;&gt;0)</formula>
    </cfRule>
  </conditionalFormatting>
  <dataValidations count="2">
    <dataValidation allowBlank="1" showInputMessage="1" showErrorMessage="1" imeMode="on" sqref="B4"/>
    <dataValidation allowBlank="1" showInputMessage="1" showErrorMessage="1" imeMode="off" sqref="A20:A37 A235:A238 A4 A7:A18 A39:A42 A44:A50 A74:A91 A106:A109 A61:A72 A93:A96 A98:A104 A128:A145 A160:A163 A115:A126 A147:A150 A152:A158 A183:A200 A215:A218 A170:A181 A202:A205 A207:A213 A52:A55 A225 A227:A233 A245:A252"/>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85"/>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A21" sqref="A21"/>
    </sheetView>
  </sheetViews>
  <sheetFormatPr defaultColWidth="9.00390625" defaultRowHeight="14.25"/>
  <cols>
    <col min="1" max="1" width="7.625" style="72" customWidth="1"/>
    <col min="2" max="2" width="25.625" style="73" customWidth="1"/>
    <col min="3" max="3" width="5.625" style="72" customWidth="1"/>
    <col min="4" max="4" width="10.625" style="78" customWidth="1"/>
    <col min="5" max="5" width="10.625" style="79" customWidth="1"/>
    <col min="6" max="6" width="14.625" style="80" customWidth="1"/>
    <col min="7" max="7" width="1.875" style="67" customWidth="1"/>
    <col min="8" max="16384" width="9.00390625" style="28" customWidth="1"/>
  </cols>
  <sheetData>
    <row r="1" spans="1:6" ht="34.5" customHeight="1">
      <c r="A1" s="133" t="s">
        <v>38</v>
      </c>
      <c r="B1" s="133"/>
      <c r="C1" s="133"/>
      <c r="D1" s="133"/>
      <c r="E1" s="133"/>
      <c r="F1" s="133"/>
    </row>
    <row r="2" spans="1:6" s="22" customFormat="1" ht="22.5" customHeight="1">
      <c r="A2" s="134" t="s">
        <v>116</v>
      </c>
      <c r="B2" s="134"/>
      <c r="C2" s="134"/>
      <c r="D2" s="134"/>
      <c r="E2" s="134"/>
      <c r="F2" s="134"/>
    </row>
    <row r="3" spans="1:6" s="30" customFormat="1" ht="18" customHeight="1">
      <c r="A3" s="64" t="str">
        <f>'汇总表'!A3</f>
        <v>合同段编号：BTBRCSG-2</v>
      </c>
      <c r="B3" s="56"/>
      <c r="C3" s="15"/>
      <c r="D3" s="16"/>
      <c r="E3" s="29"/>
      <c r="F3" s="65" t="s">
        <v>40</v>
      </c>
    </row>
    <row r="4" spans="1:6" s="18" customFormat="1" ht="27" customHeight="1">
      <c r="A4" s="19" t="s">
        <v>72</v>
      </c>
      <c r="B4" s="66" t="s">
        <v>73</v>
      </c>
      <c r="C4" s="19" t="s">
        <v>43</v>
      </c>
      <c r="D4" s="19" t="s">
        <v>75</v>
      </c>
      <c r="E4" s="70" t="s">
        <v>45</v>
      </c>
      <c r="F4" s="19" t="s">
        <v>46</v>
      </c>
    </row>
    <row r="5" spans="1:6" s="22" customFormat="1" ht="25.5" customHeight="1">
      <c r="A5" s="119">
        <v>901</v>
      </c>
      <c r="B5" s="120" t="s">
        <v>915</v>
      </c>
      <c r="C5" s="117"/>
      <c r="D5" s="19"/>
      <c r="E5" s="121"/>
      <c r="F5" s="21">
        <f aca="true" t="shared" si="0" ref="F5:F23">IF(E5&gt;0,ROUND(D5*E5,0),"")</f>
      </c>
    </row>
    <row r="6" spans="1:6" s="22" customFormat="1" ht="25.5" customHeight="1">
      <c r="A6" s="122">
        <v>1</v>
      </c>
      <c r="B6" s="118" t="s">
        <v>916</v>
      </c>
      <c r="C6" s="117" t="s">
        <v>324</v>
      </c>
      <c r="D6" s="6">
        <v>6011.84</v>
      </c>
      <c r="E6" s="121"/>
      <c r="F6" s="21">
        <f t="shared" si="0"/>
      </c>
    </row>
    <row r="7" spans="1:6" s="22" customFormat="1" ht="25.5" customHeight="1">
      <c r="A7" s="122">
        <v>2</v>
      </c>
      <c r="B7" s="118" t="s">
        <v>917</v>
      </c>
      <c r="C7" s="117" t="s">
        <v>324</v>
      </c>
      <c r="D7" s="6">
        <v>388.52</v>
      </c>
      <c r="E7" s="121"/>
      <c r="F7" s="21">
        <f t="shared" si="0"/>
      </c>
    </row>
    <row r="8" spans="1:6" s="22" customFormat="1" ht="25.5" customHeight="1">
      <c r="A8" s="122">
        <v>3</v>
      </c>
      <c r="B8" s="118" t="s">
        <v>918</v>
      </c>
      <c r="C8" s="117" t="s">
        <v>324</v>
      </c>
      <c r="D8" s="6">
        <v>116.4</v>
      </c>
      <c r="E8" s="121"/>
      <c r="F8" s="21">
        <f t="shared" si="0"/>
      </c>
    </row>
    <row r="9" spans="1:6" s="22" customFormat="1" ht="25.5" customHeight="1">
      <c r="A9" s="122">
        <v>4</v>
      </c>
      <c r="B9" s="118" t="s">
        <v>919</v>
      </c>
      <c r="C9" s="117" t="s">
        <v>324</v>
      </c>
      <c r="D9" s="6">
        <v>45.54</v>
      </c>
      <c r="E9" s="121"/>
      <c r="F9" s="21">
        <f t="shared" si="0"/>
      </c>
    </row>
    <row r="10" spans="1:6" s="22" customFormat="1" ht="25.5" customHeight="1">
      <c r="A10" s="122">
        <v>5</v>
      </c>
      <c r="B10" s="118" t="s">
        <v>920</v>
      </c>
      <c r="C10" s="117" t="s">
        <v>324</v>
      </c>
      <c r="D10" s="6">
        <v>1758.96</v>
      </c>
      <c r="E10" s="121"/>
      <c r="F10" s="21">
        <f t="shared" si="0"/>
      </c>
    </row>
    <row r="11" spans="1:6" s="22" customFormat="1" ht="25.5" customHeight="1">
      <c r="A11" s="122">
        <v>6</v>
      </c>
      <c r="B11" s="118" t="s">
        <v>921</v>
      </c>
      <c r="C11" s="123" t="s">
        <v>0</v>
      </c>
      <c r="D11" s="6">
        <v>1</v>
      </c>
      <c r="E11" s="121"/>
      <c r="F11" s="21">
        <f t="shared" si="0"/>
      </c>
    </row>
    <row r="12" spans="1:6" s="22" customFormat="1" ht="25.5" customHeight="1">
      <c r="A12" s="122">
        <v>7</v>
      </c>
      <c r="B12" s="118" t="s">
        <v>922</v>
      </c>
      <c r="C12" s="123" t="s">
        <v>0</v>
      </c>
      <c r="D12" s="6">
        <v>1</v>
      </c>
      <c r="E12" s="121"/>
      <c r="F12" s="21">
        <f t="shared" si="0"/>
      </c>
    </row>
    <row r="13" spans="1:6" s="22" customFormat="1" ht="25.5" customHeight="1">
      <c r="A13" s="119">
        <v>902</v>
      </c>
      <c r="B13" s="120" t="s">
        <v>923</v>
      </c>
      <c r="C13" s="117"/>
      <c r="D13" s="24"/>
      <c r="E13" s="121"/>
      <c r="F13" s="21">
        <f t="shared" si="0"/>
      </c>
    </row>
    <row r="14" spans="1:6" s="22" customFormat="1" ht="25.5" customHeight="1">
      <c r="A14" s="122">
        <v>1</v>
      </c>
      <c r="B14" s="118" t="s">
        <v>916</v>
      </c>
      <c r="C14" s="117" t="s">
        <v>324</v>
      </c>
      <c r="D14" s="24">
        <v>1020.26</v>
      </c>
      <c r="E14" s="121"/>
      <c r="F14" s="21">
        <f t="shared" si="0"/>
      </c>
    </row>
    <row r="15" spans="1:6" s="22" customFormat="1" ht="25.5" customHeight="1">
      <c r="A15" s="122">
        <v>2</v>
      </c>
      <c r="B15" s="118" t="s">
        <v>924</v>
      </c>
      <c r="C15" s="117" t="s">
        <v>324</v>
      </c>
      <c r="D15" s="24">
        <v>148.5</v>
      </c>
      <c r="E15" s="121"/>
      <c r="F15" s="21">
        <f t="shared" si="0"/>
      </c>
    </row>
    <row r="16" spans="1:6" s="22" customFormat="1" ht="25.5" customHeight="1">
      <c r="A16" s="122">
        <v>3</v>
      </c>
      <c r="B16" s="118" t="s">
        <v>925</v>
      </c>
      <c r="C16" s="117" t="s">
        <v>324</v>
      </c>
      <c r="D16" s="24">
        <v>137.25</v>
      </c>
      <c r="E16" s="121"/>
      <c r="F16" s="21">
        <f t="shared" si="0"/>
      </c>
    </row>
    <row r="17" spans="1:6" s="22" customFormat="1" ht="25.5" customHeight="1">
      <c r="A17" s="122">
        <v>4</v>
      </c>
      <c r="B17" s="118" t="s">
        <v>926</v>
      </c>
      <c r="C17" s="117" t="s">
        <v>324</v>
      </c>
      <c r="D17" s="24">
        <v>1609.68</v>
      </c>
      <c r="E17" s="121"/>
      <c r="F17" s="21">
        <f t="shared" si="0"/>
      </c>
    </row>
    <row r="18" spans="1:6" s="22" customFormat="1" ht="25.5" customHeight="1">
      <c r="A18" s="122">
        <v>5</v>
      </c>
      <c r="B18" s="118" t="s">
        <v>927</v>
      </c>
      <c r="C18" s="117" t="s">
        <v>324</v>
      </c>
      <c r="D18" s="24">
        <v>890.9</v>
      </c>
      <c r="E18" s="121"/>
      <c r="F18" s="21">
        <f t="shared" si="0"/>
      </c>
    </row>
    <row r="19" spans="1:6" s="22" customFormat="1" ht="25.5" customHeight="1">
      <c r="A19" s="122">
        <v>6</v>
      </c>
      <c r="B19" s="118" t="s">
        <v>928</v>
      </c>
      <c r="C19" s="117" t="s">
        <v>324</v>
      </c>
      <c r="D19" s="24">
        <v>199.8</v>
      </c>
      <c r="E19" s="121"/>
      <c r="F19" s="21">
        <f t="shared" si="0"/>
      </c>
    </row>
    <row r="20" spans="1:6" s="22" customFormat="1" ht="25.5" customHeight="1">
      <c r="A20" s="122">
        <v>7</v>
      </c>
      <c r="B20" s="118" t="s">
        <v>929</v>
      </c>
      <c r="C20" s="117" t="s">
        <v>324</v>
      </c>
      <c r="D20" s="24">
        <v>104.4</v>
      </c>
      <c r="E20" s="121"/>
      <c r="F20" s="21">
        <f t="shared" si="0"/>
      </c>
    </row>
    <row r="21" spans="1:6" s="22" customFormat="1" ht="25.5" customHeight="1">
      <c r="A21" s="122">
        <v>8</v>
      </c>
      <c r="B21" s="118" t="s">
        <v>930</v>
      </c>
      <c r="C21" s="117" t="s">
        <v>324</v>
      </c>
      <c r="D21" s="6">
        <v>102.06</v>
      </c>
      <c r="E21" s="121"/>
      <c r="F21" s="21">
        <f t="shared" si="0"/>
      </c>
    </row>
    <row r="22" spans="1:6" s="22" customFormat="1" ht="25.5" customHeight="1">
      <c r="A22" s="122">
        <v>9</v>
      </c>
      <c r="B22" s="118" t="s">
        <v>921</v>
      </c>
      <c r="C22" s="123" t="s">
        <v>0</v>
      </c>
      <c r="D22" s="6">
        <v>1</v>
      </c>
      <c r="E22" s="121"/>
      <c r="F22" s="21">
        <f t="shared" si="0"/>
      </c>
    </row>
    <row r="23" spans="1:6" s="22" customFormat="1" ht="25.5" customHeight="1">
      <c r="A23" s="122">
        <v>10</v>
      </c>
      <c r="B23" s="118" t="s">
        <v>922</v>
      </c>
      <c r="C23" s="123" t="s">
        <v>0</v>
      </c>
      <c r="D23" s="6">
        <v>1</v>
      </c>
      <c r="E23" s="121"/>
      <c r="F23" s="21">
        <f t="shared" si="0"/>
      </c>
    </row>
    <row r="24" spans="1:6" s="22" customFormat="1" ht="25.5" customHeight="1">
      <c r="A24" s="94" t="s">
        <v>515</v>
      </c>
      <c r="B24" s="99" t="s">
        <v>516</v>
      </c>
      <c r="C24" s="123" t="s">
        <v>0</v>
      </c>
      <c r="D24" s="6">
        <v>1</v>
      </c>
      <c r="E24" s="124"/>
      <c r="F24" s="21">
        <v>275000</v>
      </c>
    </row>
    <row r="25" spans="1:6" s="22" customFormat="1" ht="25.5" customHeight="1">
      <c r="A25" s="125" t="s">
        <v>517</v>
      </c>
      <c r="B25" s="126" t="s">
        <v>518</v>
      </c>
      <c r="C25" s="127" t="s">
        <v>0</v>
      </c>
      <c r="D25" s="128">
        <v>1</v>
      </c>
      <c r="E25" s="129"/>
      <c r="F25" s="130">
        <v>180000</v>
      </c>
    </row>
    <row r="26" spans="1:7" ht="27" customHeight="1">
      <c r="A26" s="137" t="s">
        <v>117</v>
      </c>
      <c r="B26" s="138"/>
      <c r="C26" s="138"/>
      <c r="D26" s="138"/>
      <c r="E26" s="138"/>
      <c r="F26" s="14">
        <f>IF(E6=0,0,SUM(F5:F25))</f>
        <v>0</v>
      </c>
      <c r="G26" s="18"/>
    </row>
    <row r="27" spans="4:7" ht="12">
      <c r="D27" s="72"/>
      <c r="E27" s="74"/>
      <c r="F27" s="75"/>
      <c r="G27" s="18"/>
    </row>
    <row r="28" spans="4:7" ht="12">
      <c r="D28" s="72"/>
      <c r="E28" s="74"/>
      <c r="F28" s="75"/>
      <c r="G28" s="18"/>
    </row>
    <row r="29" spans="4:7" ht="12">
      <c r="D29" s="72"/>
      <c r="E29" s="74"/>
      <c r="F29" s="75"/>
      <c r="G29" s="18"/>
    </row>
    <row r="30" spans="1:7" ht="12">
      <c r="A30" s="76"/>
      <c r="B30" s="77"/>
      <c r="C30" s="76"/>
      <c r="D30" s="72"/>
      <c r="E30" s="74"/>
      <c r="F30" s="75"/>
      <c r="G30" s="18"/>
    </row>
    <row r="31" spans="4:7" ht="12">
      <c r="D31" s="72"/>
      <c r="E31" s="74"/>
      <c r="F31" s="75"/>
      <c r="G31" s="18"/>
    </row>
    <row r="32" spans="4:7" ht="12">
      <c r="D32" s="72"/>
      <c r="E32" s="74"/>
      <c r="F32" s="75"/>
      <c r="G32" s="18"/>
    </row>
    <row r="33" spans="4:7" ht="12">
      <c r="D33" s="72"/>
      <c r="E33" s="74"/>
      <c r="F33" s="75"/>
      <c r="G33" s="18"/>
    </row>
    <row r="34" spans="4:7" ht="12">
      <c r="D34" s="72"/>
      <c r="E34" s="74"/>
      <c r="F34" s="75"/>
      <c r="G34" s="18"/>
    </row>
    <row r="35" spans="4:7" ht="12">
      <c r="D35" s="72"/>
      <c r="E35" s="74"/>
      <c r="F35" s="75"/>
      <c r="G35" s="18"/>
    </row>
    <row r="36" spans="4:7" ht="12">
      <c r="D36" s="72"/>
      <c r="E36" s="74"/>
      <c r="F36" s="75"/>
      <c r="G36" s="18"/>
    </row>
    <row r="37" spans="4:7" ht="12">
      <c r="D37" s="72"/>
      <c r="E37" s="74"/>
      <c r="F37" s="75"/>
      <c r="G37" s="18"/>
    </row>
    <row r="38" spans="4:7" ht="12">
      <c r="D38" s="72"/>
      <c r="E38" s="74"/>
      <c r="F38" s="75"/>
      <c r="G38" s="18"/>
    </row>
    <row r="39" spans="4:7" ht="12">
      <c r="D39" s="72"/>
      <c r="E39" s="74"/>
      <c r="F39" s="75"/>
      <c r="G39" s="18"/>
    </row>
    <row r="40" spans="4:7" ht="12">
      <c r="D40" s="72"/>
      <c r="E40" s="74"/>
      <c r="F40" s="75"/>
      <c r="G40" s="18"/>
    </row>
    <row r="41" spans="4:7" ht="12">
      <c r="D41" s="72"/>
      <c r="E41" s="74"/>
      <c r="F41" s="75"/>
      <c r="G41" s="18"/>
    </row>
    <row r="42" spans="4:7" ht="12">
      <c r="D42" s="72"/>
      <c r="E42" s="74"/>
      <c r="F42" s="75"/>
      <c r="G42" s="18"/>
    </row>
    <row r="43" spans="4:7" ht="12">
      <c r="D43" s="72"/>
      <c r="E43" s="74"/>
      <c r="F43" s="75"/>
      <c r="G43" s="18"/>
    </row>
    <row r="44" spans="4:7" ht="12">
      <c r="D44" s="72"/>
      <c r="E44" s="74"/>
      <c r="F44" s="75"/>
      <c r="G44" s="18"/>
    </row>
    <row r="45" spans="4:7" ht="12">
      <c r="D45" s="72"/>
      <c r="E45" s="74"/>
      <c r="F45" s="75"/>
      <c r="G45" s="18"/>
    </row>
    <row r="46" spans="4:7" ht="12">
      <c r="D46" s="72"/>
      <c r="E46" s="74"/>
      <c r="F46" s="75"/>
      <c r="G46" s="18"/>
    </row>
    <row r="47" spans="4:7" ht="12">
      <c r="D47" s="72"/>
      <c r="E47" s="74"/>
      <c r="F47" s="75"/>
      <c r="G47" s="18"/>
    </row>
    <row r="48" spans="4:7" ht="12">
      <c r="D48" s="72"/>
      <c r="E48" s="74"/>
      <c r="F48" s="75"/>
      <c r="G48" s="18"/>
    </row>
    <row r="49" spans="4:7" ht="12">
      <c r="D49" s="72"/>
      <c r="E49" s="74"/>
      <c r="F49" s="75"/>
      <c r="G49" s="18"/>
    </row>
    <row r="50" spans="4:7" ht="12">
      <c r="D50" s="72"/>
      <c r="E50" s="74"/>
      <c r="F50" s="75"/>
      <c r="G50" s="18"/>
    </row>
    <row r="51" spans="4:7" ht="12">
      <c r="D51" s="72"/>
      <c r="E51" s="74"/>
      <c r="F51" s="75"/>
      <c r="G51" s="18"/>
    </row>
    <row r="52" spans="4:7" ht="12">
      <c r="D52" s="72"/>
      <c r="E52" s="74"/>
      <c r="F52" s="75"/>
      <c r="G52" s="18"/>
    </row>
    <row r="53" spans="4:7" ht="12">
      <c r="D53" s="72"/>
      <c r="E53" s="74"/>
      <c r="F53" s="75"/>
      <c r="G53" s="18"/>
    </row>
    <row r="54" spans="4:7" ht="12">
      <c r="D54" s="72"/>
      <c r="E54" s="74"/>
      <c r="F54" s="75"/>
      <c r="G54" s="18"/>
    </row>
    <row r="55" spans="4:7" ht="12">
      <c r="D55" s="72"/>
      <c r="E55" s="74"/>
      <c r="F55" s="75"/>
      <c r="G55" s="18"/>
    </row>
    <row r="56" spans="4:7" ht="12">
      <c r="D56" s="72"/>
      <c r="E56" s="74"/>
      <c r="F56" s="75"/>
      <c r="G56" s="18"/>
    </row>
    <row r="57" spans="4:7" ht="12">
      <c r="D57" s="72"/>
      <c r="E57" s="74"/>
      <c r="F57" s="75"/>
      <c r="G57" s="18"/>
    </row>
    <row r="58" spans="4:7" ht="12">
      <c r="D58" s="72"/>
      <c r="E58" s="74"/>
      <c r="F58" s="75"/>
      <c r="G58" s="18"/>
    </row>
    <row r="59" spans="4:7" ht="12">
      <c r="D59" s="72"/>
      <c r="E59" s="74"/>
      <c r="F59" s="75"/>
      <c r="G59" s="18"/>
    </row>
    <row r="60" spans="4:7" ht="12">
      <c r="D60" s="72"/>
      <c r="E60" s="74"/>
      <c r="F60" s="75"/>
      <c r="G60" s="18"/>
    </row>
    <row r="61" spans="4:7" ht="12">
      <c r="D61" s="72"/>
      <c r="E61" s="74"/>
      <c r="F61" s="75"/>
      <c r="G61" s="18"/>
    </row>
    <row r="62" spans="4:7" ht="12">
      <c r="D62" s="72"/>
      <c r="E62" s="74"/>
      <c r="F62" s="75"/>
      <c r="G62" s="18"/>
    </row>
    <row r="63" spans="4:7" ht="12">
      <c r="D63" s="72"/>
      <c r="E63" s="74"/>
      <c r="F63" s="75"/>
      <c r="G63" s="18"/>
    </row>
    <row r="64" spans="4:7" ht="12">
      <c r="D64" s="72"/>
      <c r="E64" s="74"/>
      <c r="F64" s="75"/>
      <c r="G64" s="18"/>
    </row>
    <row r="65" spans="4:7" ht="12">
      <c r="D65" s="72"/>
      <c r="E65" s="74"/>
      <c r="F65" s="75"/>
      <c r="G65" s="18"/>
    </row>
    <row r="66" spans="4:7" ht="12">
      <c r="D66" s="72"/>
      <c r="E66" s="74"/>
      <c r="F66" s="75"/>
      <c r="G66" s="18"/>
    </row>
    <row r="67" spans="4:7" ht="12">
      <c r="D67" s="72"/>
      <c r="E67" s="74"/>
      <c r="F67" s="75"/>
      <c r="G67" s="18"/>
    </row>
    <row r="68" spans="4:7" ht="12">
      <c r="D68" s="72"/>
      <c r="E68" s="74"/>
      <c r="F68" s="75"/>
      <c r="G68" s="18"/>
    </row>
    <row r="69" spans="4:7" ht="12">
      <c r="D69" s="72"/>
      <c r="E69" s="74"/>
      <c r="F69" s="75"/>
      <c r="G69" s="18"/>
    </row>
    <row r="70" spans="4:7" ht="12">
      <c r="D70" s="72"/>
      <c r="E70" s="74"/>
      <c r="F70" s="75"/>
      <c r="G70" s="18"/>
    </row>
    <row r="71" spans="4:7" ht="12">
      <c r="D71" s="72"/>
      <c r="E71" s="74"/>
      <c r="F71" s="75"/>
      <c r="G71" s="18"/>
    </row>
    <row r="72" spans="4:7" ht="12">
      <c r="D72" s="72"/>
      <c r="E72" s="74"/>
      <c r="F72" s="75"/>
      <c r="G72" s="18"/>
    </row>
    <row r="73" spans="4:7" ht="12">
      <c r="D73" s="72"/>
      <c r="E73" s="74"/>
      <c r="F73" s="75"/>
      <c r="G73" s="18"/>
    </row>
    <row r="74" spans="4:7" ht="12">
      <c r="D74" s="72"/>
      <c r="E74" s="74"/>
      <c r="F74" s="75"/>
      <c r="G74" s="18"/>
    </row>
    <row r="75" spans="4:7" ht="12">
      <c r="D75" s="72"/>
      <c r="E75" s="74"/>
      <c r="F75" s="75"/>
      <c r="G75" s="18"/>
    </row>
    <row r="76" spans="4:7" ht="12">
      <c r="D76" s="72"/>
      <c r="E76" s="74"/>
      <c r="F76" s="75"/>
      <c r="G76" s="18"/>
    </row>
    <row r="77" spans="4:7" ht="12">
      <c r="D77" s="72"/>
      <c r="E77" s="74"/>
      <c r="F77" s="75"/>
      <c r="G77" s="18"/>
    </row>
    <row r="78" spans="4:7" ht="12">
      <c r="D78" s="72"/>
      <c r="E78" s="74"/>
      <c r="F78" s="75"/>
      <c r="G78" s="18"/>
    </row>
    <row r="79" spans="4:7" ht="12">
      <c r="D79" s="72"/>
      <c r="E79" s="74"/>
      <c r="F79" s="75"/>
      <c r="G79" s="18"/>
    </row>
    <row r="80" spans="4:7" ht="12">
      <c r="D80" s="72"/>
      <c r="E80" s="74"/>
      <c r="F80" s="75"/>
      <c r="G80" s="18"/>
    </row>
    <row r="81" spans="4:7" ht="12">
      <c r="D81" s="72"/>
      <c r="E81" s="74"/>
      <c r="F81" s="75"/>
      <c r="G81" s="18"/>
    </row>
    <row r="82" spans="4:7" ht="12">
      <c r="D82" s="72"/>
      <c r="E82" s="74"/>
      <c r="F82" s="75"/>
      <c r="G82" s="18"/>
    </row>
    <row r="83" spans="4:7" ht="12">
      <c r="D83" s="72"/>
      <c r="E83" s="74"/>
      <c r="F83" s="75"/>
      <c r="G83" s="18"/>
    </row>
    <row r="84" spans="4:7" ht="12">
      <c r="D84" s="72"/>
      <c r="E84" s="74"/>
      <c r="F84" s="75"/>
      <c r="G84" s="18"/>
    </row>
    <row r="85" spans="4:7" ht="12">
      <c r="D85" s="72"/>
      <c r="E85" s="74"/>
      <c r="F85" s="75"/>
      <c r="G85" s="18"/>
    </row>
    <row r="86" spans="4:7" ht="12">
      <c r="D86" s="72"/>
      <c r="E86" s="74"/>
      <c r="F86" s="75"/>
      <c r="G86" s="18"/>
    </row>
    <row r="87" spans="4:7" ht="12">
      <c r="D87" s="72"/>
      <c r="E87" s="74"/>
      <c r="F87" s="75"/>
      <c r="G87" s="18"/>
    </row>
    <row r="88" spans="4:7" ht="12">
      <c r="D88" s="72"/>
      <c r="E88" s="74"/>
      <c r="F88" s="75"/>
      <c r="G88" s="18"/>
    </row>
    <row r="89" spans="4:7" ht="12">
      <c r="D89" s="72"/>
      <c r="E89" s="74"/>
      <c r="F89" s="75"/>
      <c r="G89" s="18"/>
    </row>
    <row r="90" spans="4:7" ht="12">
      <c r="D90" s="72"/>
      <c r="E90" s="74"/>
      <c r="F90" s="75"/>
      <c r="G90" s="18"/>
    </row>
    <row r="91" spans="4:7" ht="12">
      <c r="D91" s="72"/>
      <c r="E91" s="74"/>
      <c r="F91" s="75"/>
      <c r="G91" s="18"/>
    </row>
    <row r="92" spans="4:7" ht="12">
      <c r="D92" s="72"/>
      <c r="E92" s="74"/>
      <c r="F92" s="75"/>
      <c r="G92" s="18"/>
    </row>
    <row r="93" spans="4:7" ht="12">
      <c r="D93" s="72"/>
      <c r="E93" s="74"/>
      <c r="F93" s="75"/>
      <c r="G93" s="18"/>
    </row>
    <row r="94" spans="4:7" ht="12">
      <c r="D94" s="72"/>
      <c r="E94" s="74"/>
      <c r="F94" s="75"/>
      <c r="G94" s="18"/>
    </row>
    <row r="95" spans="4:7" ht="12">
      <c r="D95" s="72"/>
      <c r="E95" s="74"/>
      <c r="F95" s="75"/>
      <c r="G95" s="18"/>
    </row>
    <row r="96" spans="4:7" ht="12">
      <c r="D96" s="72"/>
      <c r="E96" s="74"/>
      <c r="F96" s="75"/>
      <c r="G96" s="18"/>
    </row>
    <row r="97" spans="4:7" ht="12">
      <c r="D97" s="72"/>
      <c r="E97" s="74"/>
      <c r="F97" s="75"/>
      <c r="G97" s="18"/>
    </row>
    <row r="98" spans="4:7" ht="12">
      <c r="D98" s="72"/>
      <c r="E98" s="74"/>
      <c r="F98" s="75"/>
      <c r="G98" s="18"/>
    </row>
    <row r="99" spans="4:7" ht="12">
      <c r="D99" s="72"/>
      <c r="E99" s="74"/>
      <c r="F99" s="75"/>
      <c r="G99" s="18"/>
    </row>
    <row r="100" spans="4:7" ht="12">
      <c r="D100" s="72"/>
      <c r="E100" s="74"/>
      <c r="F100" s="75"/>
      <c r="G100" s="18"/>
    </row>
    <row r="101" spans="4:7" ht="12">
      <c r="D101" s="72"/>
      <c r="E101" s="74"/>
      <c r="F101" s="75"/>
      <c r="G101" s="18"/>
    </row>
    <row r="102" spans="4:7" ht="12">
      <c r="D102" s="72"/>
      <c r="E102" s="74"/>
      <c r="F102" s="75"/>
      <c r="G102" s="18"/>
    </row>
    <row r="103" spans="4:7" ht="12">
      <c r="D103" s="72"/>
      <c r="E103" s="74"/>
      <c r="F103" s="75"/>
      <c r="G103" s="18"/>
    </row>
    <row r="104" spans="4:7" ht="12">
      <c r="D104" s="72"/>
      <c r="E104" s="74"/>
      <c r="F104" s="75"/>
      <c r="G104" s="18"/>
    </row>
    <row r="105" spans="4:7" ht="12">
      <c r="D105" s="72"/>
      <c r="E105" s="74"/>
      <c r="F105" s="75"/>
      <c r="G105" s="18"/>
    </row>
    <row r="106" spans="4:7" ht="12">
      <c r="D106" s="72"/>
      <c r="E106" s="74"/>
      <c r="F106" s="75"/>
      <c r="G106" s="18"/>
    </row>
    <row r="107" spans="4:7" ht="12">
      <c r="D107" s="72"/>
      <c r="E107" s="74"/>
      <c r="F107" s="75"/>
      <c r="G107" s="18"/>
    </row>
    <row r="108" spans="4:7" ht="12">
      <c r="D108" s="72"/>
      <c r="E108" s="74"/>
      <c r="F108" s="75"/>
      <c r="G108" s="18"/>
    </row>
    <row r="109" spans="4:7" ht="12">
      <c r="D109" s="72"/>
      <c r="E109" s="74"/>
      <c r="F109" s="75"/>
      <c r="G109" s="18"/>
    </row>
    <row r="110" spans="4:7" ht="12">
      <c r="D110" s="72"/>
      <c r="E110" s="74"/>
      <c r="F110" s="75"/>
      <c r="G110" s="18"/>
    </row>
    <row r="111" spans="4:7" ht="12">
      <c r="D111" s="72"/>
      <c r="E111" s="74"/>
      <c r="F111" s="75"/>
      <c r="G111" s="18"/>
    </row>
    <row r="112" spans="4:7" ht="12">
      <c r="D112" s="72"/>
      <c r="E112" s="74"/>
      <c r="F112" s="75"/>
      <c r="G112" s="18"/>
    </row>
    <row r="113" spans="4:7" ht="12">
      <c r="D113" s="72"/>
      <c r="E113" s="74"/>
      <c r="F113" s="75"/>
      <c r="G113" s="18"/>
    </row>
    <row r="114" spans="4:7" ht="12">
      <c r="D114" s="72"/>
      <c r="E114" s="74"/>
      <c r="F114" s="75"/>
      <c r="G114" s="18"/>
    </row>
    <row r="115" spans="4:7" ht="12">
      <c r="D115" s="72"/>
      <c r="E115" s="74"/>
      <c r="F115" s="75"/>
      <c r="G115" s="18"/>
    </row>
    <row r="116" spans="4:7" ht="12">
      <c r="D116" s="72"/>
      <c r="E116" s="74"/>
      <c r="F116" s="75"/>
      <c r="G116" s="18"/>
    </row>
    <row r="117" spans="4:7" ht="12">
      <c r="D117" s="72"/>
      <c r="E117" s="74"/>
      <c r="F117" s="75"/>
      <c r="G117" s="18"/>
    </row>
    <row r="118" spans="4:7" ht="12">
      <c r="D118" s="72"/>
      <c r="E118" s="74"/>
      <c r="F118" s="75"/>
      <c r="G118" s="18"/>
    </row>
    <row r="119" spans="4:7" ht="12">
      <c r="D119" s="72"/>
      <c r="E119" s="74"/>
      <c r="F119" s="75"/>
      <c r="G119" s="18"/>
    </row>
    <row r="120" spans="4:7" ht="12">
      <c r="D120" s="72"/>
      <c r="E120" s="74"/>
      <c r="F120" s="75"/>
      <c r="G120" s="18"/>
    </row>
    <row r="121" spans="4:7" ht="12">
      <c r="D121" s="72"/>
      <c r="E121" s="74"/>
      <c r="F121" s="75"/>
      <c r="G121" s="18"/>
    </row>
    <row r="122" spans="4:7" ht="12">
      <c r="D122" s="72"/>
      <c r="E122" s="74"/>
      <c r="F122" s="75"/>
      <c r="G122" s="18"/>
    </row>
    <row r="123" spans="4:7" ht="12">
      <c r="D123" s="72"/>
      <c r="E123" s="74"/>
      <c r="F123" s="75"/>
      <c r="G123" s="18"/>
    </row>
    <row r="124" spans="4:7" ht="12">
      <c r="D124" s="72"/>
      <c r="E124" s="74"/>
      <c r="F124" s="75"/>
      <c r="G124" s="18"/>
    </row>
    <row r="125" spans="4:7" ht="12">
      <c r="D125" s="72"/>
      <c r="E125" s="74"/>
      <c r="F125" s="75"/>
      <c r="G125" s="18"/>
    </row>
    <row r="126" spans="4:7" ht="12">
      <c r="D126" s="72"/>
      <c r="E126" s="74"/>
      <c r="F126" s="75"/>
      <c r="G126" s="18"/>
    </row>
    <row r="127" spans="4:7" ht="12">
      <c r="D127" s="72"/>
      <c r="E127" s="74"/>
      <c r="F127" s="75"/>
      <c r="G127" s="18"/>
    </row>
    <row r="128" spans="4:7" ht="12">
      <c r="D128" s="72"/>
      <c r="E128" s="74"/>
      <c r="F128" s="75"/>
      <c r="G128" s="18"/>
    </row>
    <row r="129" spans="4:7" ht="12">
      <c r="D129" s="72"/>
      <c r="E129" s="74"/>
      <c r="F129" s="75"/>
      <c r="G129" s="18"/>
    </row>
    <row r="130" spans="4:7" ht="12">
      <c r="D130" s="72"/>
      <c r="E130" s="74"/>
      <c r="F130" s="75"/>
      <c r="G130" s="18"/>
    </row>
    <row r="131" spans="4:7" ht="12">
      <c r="D131" s="72"/>
      <c r="E131" s="74"/>
      <c r="F131" s="75"/>
      <c r="G131" s="18"/>
    </row>
    <row r="132" spans="4:7" ht="12">
      <c r="D132" s="72"/>
      <c r="E132" s="74"/>
      <c r="F132" s="75"/>
      <c r="G132" s="18"/>
    </row>
    <row r="133" spans="4:7" ht="12">
      <c r="D133" s="72"/>
      <c r="E133" s="74"/>
      <c r="F133" s="75"/>
      <c r="G133" s="18"/>
    </row>
    <row r="134" spans="4:7" ht="12">
      <c r="D134" s="72"/>
      <c r="E134" s="74"/>
      <c r="F134" s="75"/>
      <c r="G134" s="18"/>
    </row>
    <row r="135" spans="4:7" ht="12">
      <c r="D135" s="72"/>
      <c r="E135" s="74"/>
      <c r="F135" s="75"/>
      <c r="G135" s="18"/>
    </row>
    <row r="136" spans="4:7" ht="12">
      <c r="D136" s="72"/>
      <c r="E136" s="74"/>
      <c r="F136" s="75"/>
      <c r="G136" s="18"/>
    </row>
    <row r="137" spans="4:7" ht="12">
      <c r="D137" s="72"/>
      <c r="E137" s="74"/>
      <c r="F137" s="75"/>
      <c r="G137" s="18"/>
    </row>
    <row r="138" spans="4:7" ht="12">
      <c r="D138" s="72"/>
      <c r="E138" s="74"/>
      <c r="F138" s="75"/>
      <c r="G138" s="18"/>
    </row>
    <row r="139" spans="4:7" ht="12">
      <c r="D139" s="72"/>
      <c r="E139" s="74"/>
      <c r="F139" s="75"/>
      <c r="G139" s="18"/>
    </row>
    <row r="140" spans="4:7" ht="12">
      <c r="D140" s="72"/>
      <c r="E140" s="74"/>
      <c r="F140" s="75"/>
      <c r="G140" s="18"/>
    </row>
    <row r="141" spans="4:7" ht="12">
      <c r="D141" s="72"/>
      <c r="E141" s="74"/>
      <c r="F141" s="75"/>
      <c r="G141" s="18"/>
    </row>
    <row r="142" spans="4:7" ht="12">
      <c r="D142" s="72"/>
      <c r="E142" s="74"/>
      <c r="F142" s="75"/>
      <c r="G142" s="18"/>
    </row>
    <row r="143" spans="4:7" ht="12">
      <c r="D143" s="72"/>
      <c r="E143" s="74"/>
      <c r="F143" s="75"/>
      <c r="G143" s="18"/>
    </row>
    <row r="144" spans="4:7" ht="12">
      <c r="D144" s="72"/>
      <c r="E144" s="74"/>
      <c r="F144" s="75"/>
      <c r="G144" s="18"/>
    </row>
    <row r="145" spans="4:7" ht="12">
      <c r="D145" s="72"/>
      <c r="E145" s="74"/>
      <c r="F145" s="75"/>
      <c r="G145" s="18"/>
    </row>
    <row r="146" spans="4:7" ht="12">
      <c r="D146" s="72"/>
      <c r="E146" s="74"/>
      <c r="F146" s="75"/>
      <c r="G146" s="18"/>
    </row>
    <row r="147" spans="4:7" ht="12">
      <c r="D147" s="72"/>
      <c r="E147" s="74"/>
      <c r="F147" s="75"/>
      <c r="G147" s="18"/>
    </row>
    <row r="148" spans="4:7" ht="12">
      <c r="D148" s="72"/>
      <c r="E148" s="74"/>
      <c r="F148" s="75"/>
      <c r="G148" s="18"/>
    </row>
    <row r="149" spans="4:7" ht="12">
      <c r="D149" s="72"/>
      <c r="E149" s="74"/>
      <c r="F149" s="75"/>
      <c r="G149" s="18"/>
    </row>
    <row r="150" spans="4:7" ht="12">
      <c r="D150" s="72"/>
      <c r="E150" s="74"/>
      <c r="F150" s="75"/>
      <c r="G150" s="18"/>
    </row>
    <row r="151" spans="4:7" ht="12">
      <c r="D151" s="72"/>
      <c r="E151" s="74"/>
      <c r="F151" s="75"/>
      <c r="G151" s="18"/>
    </row>
    <row r="152" spans="4:7" ht="12">
      <c r="D152" s="72"/>
      <c r="E152" s="74"/>
      <c r="F152" s="75"/>
      <c r="G152" s="18"/>
    </row>
    <row r="153" spans="4:7" ht="12">
      <c r="D153" s="72"/>
      <c r="E153" s="74"/>
      <c r="F153" s="75"/>
      <c r="G153" s="18"/>
    </row>
    <row r="154" spans="4:7" ht="12">
      <c r="D154" s="72"/>
      <c r="E154" s="74"/>
      <c r="F154" s="75"/>
      <c r="G154" s="18"/>
    </row>
    <row r="155" spans="4:7" ht="12">
      <c r="D155" s="72"/>
      <c r="E155" s="74"/>
      <c r="F155" s="75"/>
      <c r="G155" s="18"/>
    </row>
    <row r="156" spans="4:7" ht="12">
      <c r="D156" s="72"/>
      <c r="E156" s="74"/>
      <c r="F156" s="75"/>
      <c r="G156" s="18"/>
    </row>
    <row r="157" spans="4:7" ht="12">
      <c r="D157" s="72"/>
      <c r="E157" s="74"/>
      <c r="F157" s="75"/>
      <c r="G157" s="18"/>
    </row>
    <row r="158" spans="4:7" ht="12">
      <c r="D158" s="72"/>
      <c r="E158" s="74"/>
      <c r="F158" s="75"/>
      <c r="G158" s="18"/>
    </row>
    <row r="159" spans="4:7" ht="12">
      <c r="D159" s="72"/>
      <c r="E159" s="74"/>
      <c r="F159" s="75"/>
      <c r="G159" s="18"/>
    </row>
    <row r="160" spans="4:7" ht="12">
      <c r="D160" s="72"/>
      <c r="E160" s="74"/>
      <c r="F160" s="75"/>
      <c r="G160" s="18"/>
    </row>
    <row r="161" spans="4:7" ht="12">
      <c r="D161" s="72"/>
      <c r="E161" s="74"/>
      <c r="F161" s="75"/>
      <c r="G161" s="18"/>
    </row>
    <row r="162" spans="4:7" ht="12">
      <c r="D162" s="72"/>
      <c r="E162" s="74"/>
      <c r="F162" s="75"/>
      <c r="G162" s="18"/>
    </row>
    <row r="163" spans="4:7" ht="12">
      <c r="D163" s="72"/>
      <c r="E163" s="74"/>
      <c r="F163" s="75"/>
      <c r="G163" s="18"/>
    </row>
    <row r="164" spans="4:7" ht="12">
      <c r="D164" s="72"/>
      <c r="E164" s="74"/>
      <c r="F164" s="75"/>
      <c r="G164" s="18"/>
    </row>
    <row r="165" spans="4:7" ht="12">
      <c r="D165" s="72"/>
      <c r="E165" s="74"/>
      <c r="F165" s="75"/>
      <c r="G165" s="18"/>
    </row>
    <row r="166" spans="4:7" ht="12">
      <c r="D166" s="72"/>
      <c r="E166" s="74"/>
      <c r="F166" s="75"/>
      <c r="G166" s="18"/>
    </row>
    <row r="167" spans="4:7" ht="12">
      <c r="D167" s="72"/>
      <c r="E167" s="74"/>
      <c r="F167" s="75"/>
      <c r="G167" s="18"/>
    </row>
    <row r="168" spans="4:7" ht="12">
      <c r="D168" s="72"/>
      <c r="E168" s="74"/>
      <c r="F168" s="75"/>
      <c r="G168" s="18"/>
    </row>
    <row r="169" spans="4:7" ht="12">
      <c r="D169" s="72"/>
      <c r="E169" s="74"/>
      <c r="F169" s="75"/>
      <c r="G169" s="18"/>
    </row>
    <row r="170" spans="4:7" ht="12">
      <c r="D170" s="72"/>
      <c r="E170" s="74"/>
      <c r="F170" s="75"/>
      <c r="G170" s="18"/>
    </row>
    <row r="171" spans="4:7" ht="12">
      <c r="D171" s="72"/>
      <c r="E171" s="74"/>
      <c r="F171" s="75"/>
      <c r="G171" s="18"/>
    </row>
    <row r="172" spans="4:7" ht="12">
      <c r="D172" s="72"/>
      <c r="E172" s="74"/>
      <c r="F172" s="75"/>
      <c r="G172" s="18"/>
    </row>
    <row r="173" spans="4:7" ht="12">
      <c r="D173" s="72"/>
      <c r="E173" s="74"/>
      <c r="F173" s="75"/>
      <c r="G173" s="18"/>
    </row>
    <row r="174" spans="4:7" ht="12">
      <c r="D174" s="72"/>
      <c r="E174" s="74"/>
      <c r="F174" s="75"/>
      <c r="G174" s="18"/>
    </row>
    <row r="175" spans="4:7" ht="12">
      <c r="D175" s="72"/>
      <c r="E175" s="74"/>
      <c r="F175" s="75"/>
      <c r="G175" s="18"/>
    </row>
    <row r="176" spans="4:7" ht="12">
      <c r="D176" s="72"/>
      <c r="E176" s="74"/>
      <c r="F176" s="75"/>
      <c r="G176" s="18"/>
    </row>
    <row r="177" spans="4:7" ht="12">
      <c r="D177" s="72"/>
      <c r="E177" s="74"/>
      <c r="F177" s="75"/>
      <c r="G177" s="18"/>
    </row>
    <row r="178" spans="4:7" ht="12">
      <c r="D178" s="72"/>
      <c r="E178" s="74"/>
      <c r="F178" s="75"/>
      <c r="G178" s="18"/>
    </row>
    <row r="179" spans="4:7" ht="12">
      <c r="D179" s="72"/>
      <c r="E179" s="74"/>
      <c r="F179" s="75"/>
      <c r="G179" s="18"/>
    </row>
    <row r="180" spans="4:7" ht="12">
      <c r="D180" s="72"/>
      <c r="E180" s="74"/>
      <c r="F180" s="75"/>
      <c r="G180" s="18"/>
    </row>
    <row r="181" spans="4:7" ht="12">
      <c r="D181" s="72"/>
      <c r="E181" s="74"/>
      <c r="F181" s="75"/>
      <c r="G181" s="18"/>
    </row>
    <row r="182" spans="4:7" ht="12">
      <c r="D182" s="72"/>
      <c r="E182" s="74"/>
      <c r="F182" s="75"/>
      <c r="G182" s="18"/>
    </row>
    <row r="183" spans="4:7" ht="12">
      <c r="D183" s="72"/>
      <c r="E183" s="74"/>
      <c r="F183" s="75"/>
      <c r="G183" s="18"/>
    </row>
    <row r="184" spans="4:7" ht="12">
      <c r="D184" s="72"/>
      <c r="E184" s="74"/>
      <c r="F184" s="75"/>
      <c r="G184" s="18"/>
    </row>
    <row r="185" spans="4:7" ht="12">
      <c r="D185" s="72"/>
      <c r="E185" s="74"/>
      <c r="F185" s="75"/>
      <c r="G185" s="18"/>
    </row>
  </sheetData>
  <sheetProtection password="C6D1" sheet="1" formatCells="0" formatColumns="0" formatRows="0"/>
  <mergeCells count="3">
    <mergeCell ref="A1:F1"/>
    <mergeCell ref="A2:F2"/>
    <mergeCell ref="A26:E26"/>
  </mergeCells>
  <dataValidations count="2">
    <dataValidation allowBlank="1" showInputMessage="1" showErrorMessage="1" imeMode="off" sqref="A4:A5"/>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2019-09-23T08:44:19Z</cp:lastPrinted>
  <dcterms:created xsi:type="dcterms:W3CDTF">2008-07-05T17:48:01Z</dcterms:created>
  <dcterms:modified xsi:type="dcterms:W3CDTF">2019-09-23T08:44:36Z</dcterms:modified>
  <cp:category/>
  <cp:version/>
  <cp:contentType/>
  <cp:contentStatus/>
</cp:coreProperties>
</file>